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Jenkole\Documents\Javna naročila\2014\gradnje\Dostopna cesta na deponijo - 1. in 2. etapa\Objava\"/>
    </mc:Choice>
  </mc:AlternateContent>
  <bookViews>
    <workbookView xWindow="0" yWindow="0" windowWidth="16380" windowHeight="8190" tabRatio="590"/>
  </bookViews>
  <sheets>
    <sheet name="P298-1.etapa" sheetId="1" r:id="rId1"/>
    <sheet name="P298-2.etapa" sheetId="2" r:id="rId2"/>
    <sheet name="P298-rekapitulacija" sheetId="4" r:id="rId3"/>
  </sheets>
  <definedNames>
    <definedName name="Excel_BuiltIn_Print_Area" localSheetId="1">'P298-2.etapa'!$A$1:$G$298</definedName>
    <definedName name="Excel_BuiltIn_Print_Area" localSheetId="2">'P298-rekapitulacija'!$A$1:$F$52</definedName>
    <definedName name="Excel_BuiltIn_Print_Titles" localSheetId="1">'P298-2.etapa'!$53:$54</definedName>
    <definedName name="Excel_BuiltIn_Print_Titles" localSheetId="2">'P298-rekapitulacija'!#REF!</definedName>
    <definedName name="_xlnm.Print_Area" localSheetId="0">'P298-1.etapa'!$A$1:$G$298</definedName>
    <definedName name="_xlnm.Print_Area" localSheetId="1">'P298-2.etapa'!$A$1:$G$298</definedName>
    <definedName name="_xlnm.Print_Titles" localSheetId="0">'P298-1.etapa'!$53:$54</definedName>
    <definedName name="_xlnm.Print_Titles" localSheetId="1">'P298-2.etapa'!$53:$53</definedName>
  </definedNames>
  <calcPr calcId="152511"/>
</workbook>
</file>

<file path=xl/calcChain.xml><?xml version="1.0" encoding="utf-8"?>
<calcChain xmlns="http://schemas.openxmlformats.org/spreadsheetml/2006/main">
  <c r="G103" i="2" l="1"/>
  <c r="G59" i="2"/>
  <c r="G61" i="2"/>
  <c r="G63" i="2"/>
  <c r="G65" i="2"/>
  <c r="G105" i="2" s="1"/>
  <c r="G42" i="2" s="1"/>
  <c r="G67" i="2"/>
  <c r="G69" i="2"/>
  <c r="G71" i="2"/>
  <c r="G73" i="2"/>
  <c r="G75" i="2"/>
  <c r="G77" i="2"/>
  <c r="G79" i="2"/>
  <c r="G81" i="2"/>
  <c r="G83" i="2"/>
  <c r="G85" i="2"/>
  <c r="G87" i="2"/>
  <c r="G89" i="2"/>
  <c r="G91" i="2"/>
  <c r="G93" i="2"/>
  <c r="G95" i="2"/>
  <c r="G97" i="2"/>
  <c r="G99" i="2"/>
  <c r="G101" i="2"/>
  <c r="G102" i="2"/>
  <c r="G103" i="1"/>
  <c r="G59" i="1"/>
  <c r="G105" i="1" s="1"/>
  <c r="G42" i="1" s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2" i="1"/>
  <c r="G108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E158" i="1"/>
  <c r="E160" i="1"/>
  <c r="E162" i="1"/>
  <c r="E156" i="1" s="1"/>
  <c r="G156" i="1" s="1"/>
  <c r="E166" i="1"/>
  <c r="G158" i="1"/>
  <c r="G160" i="1"/>
  <c r="G166" i="1"/>
  <c r="G171" i="1"/>
  <c r="G205" i="1" s="1"/>
  <c r="G44" i="1" s="1"/>
  <c r="D45" i="4" s="1"/>
  <c r="G45" i="4" s="1"/>
  <c r="G177" i="1"/>
  <c r="G179" i="1"/>
  <c r="G181" i="1"/>
  <c r="G183" i="1"/>
  <c r="G187" i="1"/>
  <c r="G189" i="1"/>
  <c r="G191" i="1"/>
  <c r="G193" i="1"/>
  <c r="G195" i="1"/>
  <c r="G197" i="1"/>
  <c r="G199" i="1"/>
  <c r="G201" i="1"/>
  <c r="G203" i="1"/>
  <c r="G208" i="1"/>
  <c r="G212" i="1"/>
  <c r="G242" i="1" s="1"/>
  <c r="G45" i="1" s="1"/>
  <c r="D46" i="4" s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8" i="1"/>
  <c r="G46" i="1"/>
  <c r="G251" i="1"/>
  <c r="G255" i="1"/>
  <c r="G285" i="1" s="1"/>
  <c r="G47" i="1" s="1"/>
  <c r="D48" i="4" s="1"/>
  <c r="G48" i="4" s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92" i="1"/>
  <c r="G288" i="1"/>
  <c r="G297" i="1"/>
  <c r="G288" i="2"/>
  <c r="G292" i="2"/>
  <c r="G108" i="2"/>
  <c r="G112" i="2"/>
  <c r="G114" i="2"/>
  <c r="G116" i="2"/>
  <c r="G118" i="2"/>
  <c r="G120" i="2"/>
  <c r="G122" i="2"/>
  <c r="G124" i="2"/>
  <c r="G126" i="2"/>
  <c r="G128" i="2"/>
  <c r="G130" i="2"/>
  <c r="G132" i="2"/>
  <c r="G134" i="2"/>
  <c r="G136" i="2"/>
  <c r="G138" i="2"/>
  <c r="G140" i="2"/>
  <c r="G142" i="2"/>
  <c r="G144" i="2"/>
  <c r="G146" i="2"/>
  <c r="G148" i="2"/>
  <c r="G150" i="2"/>
  <c r="G152" i="2"/>
  <c r="G154" i="2"/>
  <c r="E158" i="2"/>
  <c r="E160" i="2"/>
  <c r="G160" i="2" s="1"/>
  <c r="E162" i="2"/>
  <c r="G162" i="2" s="1"/>
  <c r="E166" i="2"/>
  <c r="G158" i="2"/>
  <c r="G166" i="2"/>
  <c r="G171" i="2"/>
  <c r="G205" i="2" s="1"/>
  <c r="G44" i="2" s="1"/>
  <c r="E45" i="4" s="1"/>
  <c r="G177" i="2"/>
  <c r="G179" i="2"/>
  <c r="G181" i="2"/>
  <c r="G183" i="2"/>
  <c r="G187" i="2"/>
  <c r="G189" i="2"/>
  <c r="G191" i="2"/>
  <c r="G193" i="2"/>
  <c r="G195" i="2"/>
  <c r="G197" i="2"/>
  <c r="G199" i="2"/>
  <c r="G201" i="2"/>
  <c r="G203" i="2"/>
  <c r="G208" i="2"/>
  <c r="G212" i="2"/>
  <c r="G214" i="2"/>
  <c r="G216" i="2"/>
  <c r="G218" i="2"/>
  <c r="G220" i="2"/>
  <c r="G222" i="2"/>
  <c r="G224" i="2"/>
  <c r="G226" i="2"/>
  <c r="G228" i="2"/>
  <c r="G230" i="2"/>
  <c r="G232" i="2"/>
  <c r="G234" i="2"/>
  <c r="G236" i="2"/>
  <c r="G238" i="2"/>
  <c r="G240" i="2"/>
  <c r="G242" i="2"/>
  <c r="G45" i="2" s="1"/>
  <c r="E46" i="4" s="1"/>
  <c r="G248" i="2"/>
  <c r="G46" i="2"/>
  <c r="E47" i="4" s="1"/>
  <c r="G47" i="4" s="1"/>
  <c r="G251" i="2"/>
  <c r="G255" i="2"/>
  <c r="G257" i="2"/>
  <c r="G259" i="2"/>
  <c r="G261" i="2"/>
  <c r="G263" i="2"/>
  <c r="G265" i="2"/>
  <c r="G267" i="2"/>
  <c r="G269" i="2"/>
  <c r="G271" i="2"/>
  <c r="G273" i="2"/>
  <c r="G275" i="2"/>
  <c r="G277" i="2"/>
  <c r="G279" i="2"/>
  <c r="G281" i="2"/>
  <c r="G283" i="2"/>
  <c r="G285" i="2"/>
  <c r="G47" i="2" s="1"/>
  <c r="E48" i="4" s="1"/>
  <c r="G297" i="2"/>
  <c r="D47" i="4"/>
  <c r="G245" i="1"/>
  <c r="G245" i="2"/>
  <c r="G46" i="4" l="1"/>
  <c r="D43" i="4"/>
  <c r="E43" i="4"/>
  <c r="E164" i="2"/>
  <c r="G164" i="2" s="1"/>
  <c r="E156" i="2"/>
  <c r="G156" i="2" s="1"/>
  <c r="G168" i="2" s="1"/>
  <c r="G43" i="2" s="1"/>
  <c r="E164" i="1"/>
  <c r="G164" i="1" s="1"/>
  <c r="G162" i="1"/>
  <c r="G168" i="1" s="1"/>
  <c r="G43" i="1" s="1"/>
  <c r="D44" i="4" l="1"/>
  <c r="E296" i="1"/>
  <c r="G296" i="1" s="1"/>
  <c r="G298" i="1" s="1"/>
  <c r="G48" i="1" s="1"/>
  <c r="D49" i="4" s="1"/>
  <c r="G49" i="4" s="1"/>
  <c r="G50" i="1"/>
  <c r="E44" i="4"/>
  <c r="E51" i="4" s="1"/>
  <c r="E296" i="2"/>
  <c r="G296" i="2" s="1"/>
  <c r="G298" i="2" s="1"/>
  <c r="G48" i="2" s="1"/>
  <c r="E49" i="4" s="1"/>
  <c r="G50" i="2"/>
  <c r="G43" i="4"/>
  <c r="D51" i="4" l="1"/>
  <c r="G44" i="4"/>
  <c r="G51" i="4" s="1"/>
</calcChain>
</file>

<file path=xl/sharedStrings.xml><?xml version="1.0" encoding="utf-8"?>
<sst xmlns="http://schemas.openxmlformats.org/spreadsheetml/2006/main" count="764" uniqueCount="284">
  <si>
    <t>Številka projekta:  P-298/14</t>
  </si>
  <si>
    <t xml:space="preserve"> </t>
  </si>
  <si>
    <t>Številka načrta:     N-298/14-C</t>
  </si>
  <si>
    <t>CESTA NA KOMUNALNO DEPONIJO MALA MEŽAKLA (LC 152160)</t>
  </si>
  <si>
    <t>Rekonstrukcija ceste od km 1+230 do km 1+930 v dolžini 700m</t>
  </si>
  <si>
    <t>PZI</t>
  </si>
  <si>
    <t>T.3.2.1  PROJEKTANTSKI PREDRAČUN</t>
  </si>
  <si>
    <t>- 1. etapa (km 1+230 - km 1+445)</t>
  </si>
  <si>
    <t>KRANJ, MAREC 2014</t>
  </si>
  <si>
    <t>REKAPITULACIJA</t>
  </si>
  <si>
    <t>1.0</t>
  </si>
  <si>
    <t>PREDDELA</t>
  </si>
  <si>
    <t>2.0</t>
  </si>
  <si>
    <t>ZEMELJSKA DELA IN TEMELJENJE</t>
  </si>
  <si>
    <t>3.0</t>
  </si>
  <si>
    <t>VOZIŠČNE KONSTRUKCIJE</t>
  </si>
  <si>
    <t>4.0</t>
  </si>
  <si>
    <t>ODVODNJAVANJE</t>
  </si>
  <si>
    <t>5.0</t>
  </si>
  <si>
    <t>GRADBENA IN OBRTNIŠKA DELA</t>
  </si>
  <si>
    <t>6.0</t>
  </si>
  <si>
    <t>PROMETNA OPREMA</t>
  </si>
  <si>
    <t>7.0</t>
  </si>
  <si>
    <t>TUJE STORITVE</t>
  </si>
  <si>
    <t>VSE SKUPAJ</t>
  </si>
  <si>
    <t>Zap.št.</t>
  </si>
  <si>
    <t>Šifra</t>
  </si>
  <si>
    <t>Opis del</t>
  </si>
  <si>
    <t>Enota</t>
  </si>
  <si>
    <t>Količina</t>
  </si>
  <si>
    <t>Cena</t>
  </si>
  <si>
    <t>Vrednost</t>
  </si>
  <si>
    <t>1.</t>
  </si>
  <si>
    <t>1.1</t>
  </si>
  <si>
    <t>Geodetska dela</t>
  </si>
  <si>
    <t>1</t>
  </si>
  <si>
    <t>11 122</t>
  </si>
  <si>
    <t>Obnova in zavarovanje zakoličbe osi trase ostale javne ceste v gričevnatem terenu</t>
  </si>
  <si>
    <t>km</t>
  </si>
  <si>
    <t>2</t>
  </si>
  <si>
    <t>11 222</t>
  </si>
  <si>
    <t>Postavitev in zavarovanje prečnega profila ostale javne ceste v gričevnatem terenu</t>
  </si>
  <si>
    <t>kos</t>
  </si>
  <si>
    <t>1.2</t>
  </si>
  <si>
    <t>Čiščenje terena</t>
  </si>
  <si>
    <t>1.2.1</t>
  </si>
  <si>
    <t>Odstranitev grmovja, dreves, vej in panjev</t>
  </si>
  <si>
    <t>3</t>
  </si>
  <si>
    <t>12 111</t>
  </si>
  <si>
    <t>Odstranitev grmovja na redko porasli površini (do 50 % pokritega tlorisa) - ročno (ocena)</t>
  </si>
  <si>
    <t>m2</t>
  </si>
  <si>
    <t>4</t>
  </si>
  <si>
    <t>12 131</t>
  </si>
  <si>
    <t>Odstranitev grmovja in dreves z debli premera do 10 cm ter vej na redko porasli površini - ročno (ocena)</t>
  </si>
  <si>
    <t>5</t>
  </si>
  <si>
    <t>12 151</t>
  </si>
  <si>
    <t>Posek in odstranitev drevesa z deblom premera 11 do 30 cm ter odstranitev vej (ocena)</t>
  </si>
  <si>
    <t>6</t>
  </si>
  <si>
    <t>12 152</t>
  </si>
  <si>
    <t>Posek in odstranitev drevesa z deblom premera 31 do 50 cm ter odstranitev vej (ocena)</t>
  </si>
  <si>
    <t>7</t>
  </si>
  <si>
    <t>12 163</t>
  </si>
  <si>
    <t>Odstranitev panja s premerom 11 do 30 cm z odvozom na deponijo na razdaljo nad 1000 m</t>
  </si>
  <si>
    <t>8</t>
  </si>
  <si>
    <t>12 165</t>
  </si>
  <si>
    <t>Odstranitev panja s premerom 31 do 50 cm z odvozom na deponijo na razdaljo nad 100 do 1000 m</t>
  </si>
  <si>
    <t>1.2.2</t>
  </si>
  <si>
    <t>Odstranitev prometne signalizacije in opreme</t>
  </si>
  <si>
    <t>9</t>
  </si>
  <si>
    <t>12 211</t>
  </si>
  <si>
    <t>Demontaža prometnega znaka na enem podstavku</t>
  </si>
  <si>
    <t>10</t>
  </si>
  <si>
    <t>12 212</t>
  </si>
  <si>
    <t>Demontaža prometnega znaka na dveh podstavkih</t>
  </si>
  <si>
    <t>11</t>
  </si>
  <si>
    <t>12 231</t>
  </si>
  <si>
    <t>Demontaža jeklene varnostne ograje</t>
  </si>
  <si>
    <t>m1</t>
  </si>
  <si>
    <t>1.2.3</t>
  </si>
  <si>
    <t>Porušitev in odstranitev voziščnih konstrukcij</t>
  </si>
  <si>
    <t>12</t>
  </si>
  <si>
    <t>12 322</t>
  </si>
  <si>
    <t>Porušitev in odstranitev asfaltne plasti v debelini 6 do 10 cm</t>
  </si>
  <si>
    <t>13</t>
  </si>
  <si>
    <t>12 331</t>
  </si>
  <si>
    <t>Porušitev in odstranitev cementnobetonske krovne plasti v debelini do 15 cm (betonirane mulde)</t>
  </si>
  <si>
    <t>m3</t>
  </si>
  <si>
    <t>14</t>
  </si>
  <si>
    <t>12 382</t>
  </si>
  <si>
    <t>Rezanje asfaltne plasti s talno diamantno žago, debele 6 do 10 cm</t>
  </si>
  <si>
    <t>1.2.4</t>
  </si>
  <si>
    <t>Porušitev in odstranitev objektov</t>
  </si>
  <si>
    <t>15</t>
  </si>
  <si>
    <t>-</t>
  </si>
  <si>
    <t>Odstranitev kovinskih drežnikov</t>
  </si>
  <si>
    <t>1.3</t>
  </si>
  <si>
    <t>Ostala preddela</t>
  </si>
  <si>
    <t>1.3.1</t>
  </si>
  <si>
    <t>Omejitve prometa</t>
  </si>
  <si>
    <t>16</t>
  </si>
  <si>
    <t>13 111</t>
  </si>
  <si>
    <t>Zavarovanje gradbišča v času gradnje s polovično zaporo prometa in usmerjanjem s semaforji</t>
  </si>
  <si>
    <t>Skupaj 1.0</t>
  </si>
  <si>
    <t>2.</t>
  </si>
  <si>
    <t xml:space="preserve">2.1 </t>
  </si>
  <si>
    <t>Izkopi</t>
  </si>
  <si>
    <t>21 114</t>
  </si>
  <si>
    <t>Površinski izkop plodne zemljine – 1. kategorije – strojno z nakladanjem</t>
  </si>
  <si>
    <t>21 224</t>
  </si>
  <si>
    <t>Široki izkop vezljive zemljine – 3. kategorije – strojno z nakladanjem (obst. voziščna konstrukcija)</t>
  </si>
  <si>
    <t>21 243</t>
  </si>
  <si>
    <t>Široki izkop mehke kamnine – 4. kategorije z nakladanjem (50% potrebnega izkopa za NKM)</t>
  </si>
  <si>
    <t>21 253</t>
  </si>
  <si>
    <t xml:space="preserve">Široki izkop trde kamnine – 5. kategorije z nakladanjem </t>
  </si>
  <si>
    <t>21 314</t>
  </si>
  <si>
    <t>Izkop vezljive zemljine/zrnate kamnine – 3. kategorije za temelje, kanalske rove, prepuste, jaške in drenaže, širine do 1,0 m in globine do 1,0 m – strojno, planiranje dna ročno (ocena 40% izkopa)</t>
  </si>
  <si>
    <t>21 315</t>
  </si>
  <si>
    <t>Izkop mehke kamnine – 4. kategorije za temelje, kanalske rove, prepuste, jaške in drenaže, širine do 1,0 m in globine do 1,0 m (ocena 40% izkopa)</t>
  </si>
  <si>
    <t>21 316</t>
  </si>
  <si>
    <t>Izkop trde kamnine – 5. kategorije za temelje, kanalske rove, prepuste, jaške in drenaže, širine do 1,0 m in globine do 1,0 m (ocena 20% izkopa)</t>
  </si>
  <si>
    <t xml:space="preserve">2.2 </t>
  </si>
  <si>
    <t>Planum temeljnih tal</t>
  </si>
  <si>
    <t>22 113</t>
  </si>
  <si>
    <t>Ureditev planuma temeljnih tal zrnate kamnine – 3. kategorije (50%)</t>
  </si>
  <si>
    <t>22 114</t>
  </si>
  <si>
    <t>Ureditev planuma temeljnih tal mehke kamnine – 4. kategorije (50%)</t>
  </si>
  <si>
    <t xml:space="preserve">2.4 </t>
  </si>
  <si>
    <t>Nasipi, zasipi, klini, posteljica in glinasti naboj</t>
  </si>
  <si>
    <t>24 112</t>
  </si>
  <si>
    <t>Vgraditev nasipa iz zrnate kamnine – 3. kategorije (izkopni material)</t>
  </si>
  <si>
    <t>24 212</t>
  </si>
  <si>
    <t>Zasip z vezljivo zemljino – 3. kategorije - strojno z utrjevnjem po plasteh (drenaže, jaški, prepusti)</t>
  </si>
  <si>
    <t>24 476</t>
  </si>
  <si>
    <t>Izdelava posteljice iz drobljenih kamnitih zrn v debelini do 50 cm (upoštevano 50% maksimalne količine)</t>
  </si>
  <si>
    <t xml:space="preserve">2.5 </t>
  </si>
  <si>
    <t>Brežine in zelenice</t>
  </si>
  <si>
    <t>25 161</t>
  </si>
  <si>
    <t>Izdelava biotorkreta z nastiljem na brežinah (ocena)</t>
  </si>
  <si>
    <t>25 218</t>
  </si>
  <si>
    <t>Zaščita brežine s težko sidrano mrežo, 1 sidro/2 m2 (ocena)</t>
  </si>
  <si>
    <t>25 275</t>
  </si>
  <si>
    <t>Zaščita brežine z lomljencem, vgrajenim v beton, po načrtu (iztoki iz prepustov)</t>
  </si>
  <si>
    <t>Zaščita brežine z lomljencem, vgrajenim v beton, po načrtu (iztoki asfaltne mulde)</t>
  </si>
  <si>
    <t>Zaščita brežine z lomljencem, vgrajenim v beton, (zavarovanje priključka gozdne vlake)</t>
  </si>
  <si>
    <t>Izravnava in planiranje terena, debelina nasipa do 20cm</t>
  </si>
  <si>
    <t xml:space="preserve">2.9 </t>
  </si>
  <si>
    <t>Prevozi, razprostiranje in ureditev deponij materiala</t>
  </si>
  <si>
    <t>29 117</t>
  </si>
  <si>
    <t xml:space="preserve">t </t>
  </si>
  <si>
    <t>29 134</t>
  </si>
  <si>
    <t>Razprostiranje odvečne zrnate kamnine – 3. kategorije</t>
  </si>
  <si>
    <t>29 135</t>
  </si>
  <si>
    <t>Razprostiranje odvečne mehke/trde kamnine – 4. kategorije</t>
  </si>
  <si>
    <t>29 136</t>
  </si>
  <si>
    <t>Razprostiranje odvečne trde kamnine – 5. kategorije</t>
  </si>
  <si>
    <t>29 152</t>
  </si>
  <si>
    <t>Odlaganje odpadne zmesi zemljine in kamnine (prispevek za deponijo)</t>
  </si>
  <si>
    <t>29 153</t>
  </si>
  <si>
    <t>Odlaganje odpadnega asfalta na komunalno deponijo</t>
  </si>
  <si>
    <t>Skupaj 2.0</t>
  </si>
  <si>
    <t>3.</t>
  </si>
  <si>
    <t>3.1</t>
  </si>
  <si>
    <t>Nosilne plasti</t>
  </si>
  <si>
    <t>3.1.1</t>
  </si>
  <si>
    <t>Nevezane nosilne plasti</t>
  </si>
  <si>
    <t>31 131</t>
  </si>
  <si>
    <t>Izdelava nevezane nosilne plasti enakomerno zrnatega drobljenca iz kamnine v debelini do 20 cm - tampon</t>
  </si>
  <si>
    <t>3.1.3</t>
  </si>
  <si>
    <t>Vezane zgornje nosilne in nosilnoobrabne plasti z bitumenskimi vezivi</t>
  </si>
  <si>
    <t>31 582</t>
  </si>
  <si>
    <t>Izdelava nosilne plasti bituminizirane zmesi AC 22 base B 70/100 A4 v debelini 6 cm (priključki)</t>
  </si>
  <si>
    <t>31 642</t>
  </si>
  <si>
    <t>Izdelava nosilne plasti bituminizirane zmesi AC 32 base B 50/70 A3 v debelini 8 cm</t>
  </si>
  <si>
    <t>3.2</t>
  </si>
  <si>
    <t>Obrabne plasti</t>
  </si>
  <si>
    <t>3.2.1</t>
  </si>
  <si>
    <t>Nevezane obrabne plasti</t>
  </si>
  <si>
    <t>32 111</t>
  </si>
  <si>
    <t>Izdelava nevezane (mehanično stabilizirane) obrabne plasti iz zmesi zrn drobljenca v debelini do 15 cm (priključki, izogibališča)</t>
  </si>
  <si>
    <t>3.2.2</t>
  </si>
  <si>
    <t>Vezane asfaltne obrabne in zaporne plasti – bitumenski betoni</t>
  </si>
  <si>
    <t>32 282</t>
  </si>
  <si>
    <t>Izdelava obrabne in zaporne plasti bituminizirane zmesi AC 11 surf B 70/100 A4 v debelini 3,5 cm (priključki)</t>
  </si>
  <si>
    <t>32 278</t>
  </si>
  <si>
    <t>Izdelava obrabne in zaporne plasti bituminizirane zmesi AC 11 surf B 70/100 A3 v debelini 4 cm</t>
  </si>
  <si>
    <t>3.5</t>
  </si>
  <si>
    <t>Robni elementi vozišč</t>
  </si>
  <si>
    <t>3.6</t>
  </si>
  <si>
    <t>Bankine</t>
  </si>
  <si>
    <t>36 131</t>
  </si>
  <si>
    <t>Izdelava bankine iz drobljenca, široke do 0,50 m</t>
  </si>
  <si>
    <t>36 133</t>
  </si>
  <si>
    <t>Izdelava bankine iz drobljenca, široke 0,76 do 1,00 m</t>
  </si>
  <si>
    <t>Skupaj 3.0</t>
  </si>
  <si>
    <t>4.</t>
  </si>
  <si>
    <t>4.1</t>
  </si>
  <si>
    <t>Površinsko odvodnjavanje</t>
  </si>
  <si>
    <t>41 141</t>
  </si>
  <si>
    <t>Tlakovanje jarka z lomljencem, debelina 20 cm, stiki zapolnjeni s cementno malto, na podložni plasti cementnega betona, debeli 10 cm</t>
  </si>
  <si>
    <t>Izdelava asfaltne mulde ob vozišču, širine 50 cm in globine 6cm (BD 8cm + BB 4cm)</t>
  </si>
  <si>
    <t>Izdelava asfaltnega iztoka iz mulde na teren</t>
  </si>
  <si>
    <t>4.2</t>
  </si>
  <si>
    <t>Globinsko odvodnjavanje - drenaže</t>
  </si>
  <si>
    <t>42 163</t>
  </si>
  <si>
    <t>Ureditev iztoka drenaže v jarek (betonska glava)</t>
  </si>
  <si>
    <t>4.4</t>
  </si>
  <si>
    <t>Jaški</t>
  </si>
  <si>
    <t>44 142</t>
  </si>
  <si>
    <t>Izdelava jaška iz cementnega betona, krožnega prereza s premerom 60 cm, globokega 1,0 do 1,5 m (vtočni jaški)</t>
  </si>
  <si>
    <t>44 232</t>
  </si>
  <si>
    <t>Izdelava jaška iz cementnega betona, izmere prereza 80/80 cm, globokega 1,0 do 1,5 m (vtočni jaški)</t>
  </si>
  <si>
    <t>44 854</t>
  </si>
  <si>
    <t>Dobava in vgraditev rešetke iz duktilne litine z nosilnostjo 400 kN, s prerezom 400/400 mm - segmentna - pokrov vtočnega jaška v segmentni muldi</t>
  </si>
  <si>
    <t>44 924</t>
  </si>
  <si>
    <t>Dobava in vgraditev pokrova iz ojačenega cementnega betona, izmere prereza 100/100 cm (pokrov vtočnih jaškov 80x80cm)</t>
  </si>
  <si>
    <t>4.5</t>
  </si>
  <si>
    <t>Prepusti</t>
  </si>
  <si>
    <t>45 112</t>
  </si>
  <si>
    <t>Izdelava prepusta krožnega prereza iz cevi iz cementnega betona s premerom 40 cm</t>
  </si>
  <si>
    <t>45 130</t>
  </si>
  <si>
    <t>Izdelava obloge (obbetoniranje) prepusta krožnega prereza iz cevi s premerom 40 cm s cementnim betonom C 12/15, po načrtu</t>
  </si>
  <si>
    <t>45 211</t>
  </si>
  <si>
    <t>Izdelava poševne vtočne ali iztočne glave prepusta krožnega prereza iz cementnega betona s premerom 30 do 40 cm</t>
  </si>
  <si>
    <t>Skupaj 4.0</t>
  </si>
  <si>
    <t>5.</t>
  </si>
  <si>
    <t>Skupaj 5.0</t>
  </si>
  <si>
    <t>6.</t>
  </si>
  <si>
    <t>OPREMA CEST</t>
  </si>
  <si>
    <t>6.1</t>
  </si>
  <si>
    <t>Pokončna oprema cest</t>
  </si>
  <si>
    <t>61 122</t>
  </si>
  <si>
    <t>Izdelava temelja iz cementnega betona C 12/15, globine 80 cm, premera 30 cm</t>
  </si>
  <si>
    <t>61 216</t>
  </si>
  <si>
    <t>Dobava in vgraditev stebrička za prometni znak iz vroče cinkane jeklene cevi s premerom 64 mm, dolge 3000 mm</t>
  </si>
  <si>
    <t>61 217</t>
  </si>
  <si>
    <t>Dobava in vgraditev stebrička za prometni znak iz vroče cinkane jeklene cevi s premerom 64 mm, dolge 3500 mm</t>
  </si>
  <si>
    <t>61 412</t>
  </si>
  <si>
    <t>Dobava in pritrditev trikotnega prometnega znaka, podloga iz vroče cinkane jeklene pločevine, znak z odsevno folijo 1. vrste, dolžina stranice a = 900 mm</t>
  </si>
  <si>
    <t>61 642</t>
  </si>
  <si>
    <t>Dobava in pritrditev okroglega prometnega znaka, podloga iz aluminijaste pločevine, znak z odsevno folijo 1. vrste, premera 600 mm</t>
  </si>
  <si>
    <t>61 652</t>
  </si>
  <si>
    <t>Dobava in pritrditev okroglega prometnega znaka, podloga iz aluminijaste pločevine, znak z odsevno folijo 2. vrste, premera 600 mm</t>
  </si>
  <si>
    <t>61 724</t>
  </si>
  <si>
    <t>Dobava in pritrditev prometnega znaka, podloga iz aluminijaste pločevine, znak s folijo 1. vrste vrste, velikost od 0,41 do 0,70 m2</t>
  </si>
  <si>
    <t>6.2</t>
  </si>
  <si>
    <t>Označbe na voziščih</t>
  </si>
  <si>
    <t>62 122</t>
  </si>
  <si>
    <t>Izdelava tankoslojne vzdolžne označbe na vozišču z enokomponentno belo barvo, vključno 250 g/m2 posipa z drobci / kroglicami stekla, strojno, debelina plasti suhe snovi 250 µm, širina črte 12 cm</t>
  </si>
  <si>
    <t>6.3</t>
  </si>
  <si>
    <t>Oprema za vodenje prometa</t>
  </si>
  <si>
    <t>63 112</t>
  </si>
  <si>
    <t>Dobava in postavitev plastičnega smernika z votlim prerezom, dolžina 1200 mm, z odsevnikom iz umetne snovi</t>
  </si>
  <si>
    <t>63 513</t>
  </si>
  <si>
    <t>Dobava in vgraditev odsevnika z nosilcem iz vroče cinkane jeklene pločevine in odsevno umetno snovjo (na JVO)</t>
  </si>
  <si>
    <t>6.4</t>
  </si>
  <si>
    <t>Oprema za zavarovanje prometa</t>
  </si>
  <si>
    <t>64 435</t>
  </si>
  <si>
    <t>Dobava in vgraditev jeklene varnostne ograje, vključno vse elemente, za nivo zadrževanja N2 in za delovno širino W5</t>
  </si>
  <si>
    <t>64 281</t>
  </si>
  <si>
    <t>Dobava in vgraditev vkopane zaključnice, dolžine 4 m</t>
  </si>
  <si>
    <t>Skupaj 6.0</t>
  </si>
  <si>
    <t>7.</t>
  </si>
  <si>
    <t>7.9</t>
  </si>
  <si>
    <t>79 514</t>
  </si>
  <si>
    <t>Izdelava projekta izvedenih del</t>
  </si>
  <si>
    <t>7.10</t>
  </si>
  <si>
    <t>Nepredvidena dela</t>
  </si>
  <si>
    <t>Nepredvidena dela 10%</t>
  </si>
  <si>
    <t>EUR</t>
  </si>
  <si>
    <t>Skupaj 7.0</t>
  </si>
  <si>
    <t>- 2. etapa (km 1+445 - km 1+545)</t>
  </si>
  <si>
    <t>- skupna rekapitulacja</t>
  </si>
  <si>
    <t>1. etapa</t>
  </si>
  <si>
    <t>2. etapa</t>
  </si>
  <si>
    <t>skupaj</t>
  </si>
  <si>
    <t>T.3.2  PROJEKTANTSKI PREDRAČUN</t>
  </si>
  <si>
    <t xml:space="preserve">Rekonstrukcija ceste </t>
  </si>
  <si>
    <t>BREZ DDV</t>
  </si>
  <si>
    <t>Odstranitev panja s premerom 11 do 30 cm z odvozom na deponijo po izbiri izvajalca s stroški deponiranja</t>
  </si>
  <si>
    <t>Odstranitev panja s premerom 31 do 50 cm z odvozom na deponijo po izbiri izvajalca s stroški deponiranja</t>
  </si>
  <si>
    <t>kompl</t>
  </si>
  <si>
    <t>Prevoz materiala na deponijo po izbiri izvajalca</t>
  </si>
  <si>
    <t>Izdelava vzdolžne in prečne drenaže, globoke do 1,0 m, na podložni plasti iz cementnega betona, s trdimi plastičnimi cevmi premera 15 cm in filtrskim obsipom</t>
  </si>
  <si>
    <t>tehnična dokumentacija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</si>
</sst>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\ ;&quot;($&quot;#,##0\)"/>
    <numFmt numFmtId="165" formatCode="_-* #,##0.00\ _S_I_T_-;\-* #,##0.00\ _S_I_T_-;_-* \-??\ _S_I_T_-;_-@_-"/>
  </numFmts>
  <fonts count="35" x14ac:knownFonts="1">
    <font>
      <sz val="10"/>
      <name val="Arial CE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sz val="10"/>
      <color indexed="24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12">
    <xf numFmtId="0" fontId="0" fillId="0" borderId="0"/>
    <xf numFmtId="3" fontId="20" fillId="0" borderId="0" applyFill="0" applyBorder="0" applyAlignment="0" applyProtection="0"/>
    <xf numFmtId="164" fontId="20" fillId="0" borderId="0" applyFill="0" applyBorder="0" applyAlignment="0" applyProtection="0"/>
    <xf numFmtId="0" fontId="20" fillId="0" borderId="0" applyFill="0" applyBorder="0" applyAlignment="0" applyProtection="0"/>
    <xf numFmtId="2" fontId="20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20" fillId="0" borderId="1" applyNumberFormat="0" applyFill="0" applyAlignment="0" applyProtection="0"/>
    <xf numFmtId="165" fontId="20" fillId="0" borderId="0" applyFill="0" applyBorder="0" applyAlignment="0" applyProtection="0"/>
    <xf numFmtId="4" fontId="20" fillId="0" borderId="0" applyFill="0" applyBorder="0" applyAlignment="0" applyProtection="0"/>
  </cellStyleXfs>
  <cellXfs count="304">
    <xf numFmtId="0" fontId="0" fillId="0" borderId="0" xfId="0"/>
    <xf numFmtId="1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4" fontId="5" fillId="0" borderId="0" xfId="0" applyNumberFormat="1" applyFont="1" applyBorder="1"/>
    <xf numFmtId="1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/>
    <xf numFmtId="4" fontId="6" fillId="0" borderId="0" xfId="0" applyNumberFormat="1" applyFont="1" applyBorder="1" applyAlignment="1"/>
    <xf numFmtId="1" fontId="7" fillId="0" borderId="0" xfId="0" applyNumberFormat="1" applyFont="1" applyBorder="1" applyAlignment="1" applyProtection="1">
      <alignment horizontal="left" vertical="top"/>
      <protection locked="0"/>
    </xf>
    <xf numFmtId="3" fontId="7" fillId="0" borderId="0" xfId="0" applyNumberFormat="1" applyFont="1" applyFill="1" applyBorder="1" applyAlignment="1" applyProtection="1">
      <alignment horizontal="left" vertical="top"/>
      <protection locked="0"/>
    </xf>
    <xf numFmtId="3" fontId="7" fillId="0" borderId="0" xfId="0" applyNumberFormat="1" applyFont="1" applyBorder="1" applyAlignment="1" applyProtection="1">
      <alignment horizontal="left" vertical="top"/>
      <protection locked="0"/>
    </xf>
    <xf numFmtId="3" fontId="7" fillId="0" borderId="0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alignment wrapText="1"/>
      <protection locked="0"/>
    </xf>
    <xf numFmtId="4" fontId="7" fillId="0" borderId="0" xfId="0" applyNumberFormat="1" applyFont="1" applyFill="1" applyBorder="1" applyAlignment="1" applyProtection="1">
      <alignment wrapText="1"/>
    </xf>
    <xf numFmtId="3" fontId="7" fillId="0" borderId="0" xfId="0" applyNumberFormat="1" applyFont="1" applyBorder="1" applyAlignment="1" applyProtection="1">
      <protection locked="0"/>
    </xf>
    <xf numFmtId="3" fontId="8" fillId="0" borderId="0" xfId="0" applyNumberFormat="1" applyFont="1" applyBorder="1" applyAlignment="1" applyProtection="1">
      <alignment horizontal="left" vertical="top"/>
      <protection locked="0"/>
    </xf>
    <xf numFmtId="1" fontId="7" fillId="0" borderId="0" xfId="0" applyNumberFormat="1" applyFont="1" applyFill="1" applyBorder="1" applyAlignment="1" applyProtection="1">
      <alignment horizontal="left" vertical="top"/>
      <protection locked="0"/>
    </xf>
    <xf numFmtId="3" fontId="9" fillId="0" borderId="0" xfId="0" applyNumberFormat="1" applyFont="1" applyBorder="1" applyAlignment="1" applyProtection="1">
      <alignment horizontal="left" vertical="top"/>
      <protection locked="0"/>
    </xf>
    <xf numFmtId="4" fontId="7" fillId="0" borderId="0" xfId="0" applyNumberFormat="1" applyFont="1" applyBorder="1" applyAlignment="1" applyProtection="1">
      <protection locked="0"/>
    </xf>
    <xf numFmtId="4" fontId="7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Border="1" applyAlignment="1" applyProtection="1">
      <alignment wrapText="1"/>
    </xf>
    <xf numFmtId="1" fontId="6" fillId="0" borderId="0" xfId="0" applyNumberFormat="1" applyFont="1" applyFill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wrapText="1"/>
      <protection locked="0"/>
    </xf>
    <xf numFmtId="4" fontId="6" fillId="0" borderId="0" xfId="0" applyNumberFormat="1" applyFont="1" applyFill="1" applyBorder="1" applyAlignment="1" applyProtection="1">
      <alignment wrapText="1"/>
    </xf>
    <xf numFmtId="3" fontId="6" fillId="0" borderId="0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4" fontId="5" fillId="0" borderId="0" xfId="0" applyNumberFormat="1" applyFont="1" applyBorder="1" applyProtection="1"/>
    <xf numFmtId="1" fontId="5" fillId="0" borderId="0" xfId="0" applyNumberFormat="1" applyFont="1" applyFill="1" applyBorder="1" applyAlignment="1" applyProtection="1">
      <alignment horizontal="left" vertical="top"/>
    </xf>
    <xf numFmtId="3" fontId="10" fillId="0" borderId="0" xfId="0" applyNumberFormat="1" applyFont="1" applyFill="1" applyBorder="1" applyAlignment="1" applyProtection="1">
      <alignment horizontal="left" vertical="top"/>
    </xf>
    <xf numFmtId="3" fontId="9" fillId="0" borderId="0" xfId="0" applyNumberFormat="1" applyFont="1" applyFill="1" applyBorder="1" applyAlignment="1" applyProtection="1">
      <alignment horizontal="left" vertical="top"/>
    </xf>
    <xf numFmtId="3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vertical="top"/>
    </xf>
    <xf numFmtId="3" fontId="5" fillId="0" borderId="0" xfId="0" applyNumberFormat="1" applyFont="1" applyBorder="1" applyAlignment="1" applyProtection="1">
      <alignment vertical="top"/>
    </xf>
    <xf numFmtId="1" fontId="11" fillId="0" borderId="0" xfId="0" applyNumberFormat="1" applyFont="1" applyBorder="1" applyAlignment="1" applyProtection="1">
      <alignment horizontal="left" vertical="top"/>
    </xf>
    <xf numFmtId="3" fontId="11" fillId="0" borderId="0" xfId="0" applyNumberFormat="1" applyFont="1" applyFill="1" applyBorder="1" applyAlignment="1" applyProtection="1">
      <alignment horizontal="left" vertical="top"/>
    </xf>
    <xf numFmtId="3" fontId="11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/>
    <xf numFmtId="4" fontId="11" fillId="0" borderId="0" xfId="0" applyNumberFormat="1" applyFont="1" applyBorder="1" applyAlignment="1" applyProtection="1">
      <alignment wrapText="1"/>
    </xf>
    <xf numFmtId="4" fontId="11" fillId="0" borderId="0" xfId="0" applyNumberFormat="1" applyFont="1" applyFill="1" applyBorder="1" applyAlignment="1" applyProtection="1">
      <alignment wrapText="1"/>
    </xf>
    <xf numFmtId="3" fontId="11" fillId="0" borderId="0" xfId="0" applyNumberFormat="1" applyFont="1" applyFill="1" applyBorder="1" applyAlignment="1" applyProtection="1">
      <alignment vertical="top"/>
    </xf>
    <xf numFmtId="3" fontId="11" fillId="0" borderId="0" xfId="0" applyNumberFormat="1" applyFont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/>
    </xf>
    <xf numFmtId="4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Border="1" applyAlignment="1" applyProtection="1">
      <alignment horizontal="left" vertical="top"/>
    </xf>
    <xf numFmtId="1" fontId="12" fillId="0" borderId="0" xfId="0" applyNumberFormat="1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Protection="1"/>
    <xf numFmtId="4" fontId="12" fillId="0" borderId="0" xfId="0" applyNumberFormat="1" applyFont="1" applyBorder="1" applyProtection="1"/>
    <xf numFmtId="4" fontId="5" fillId="0" borderId="0" xfId="0" applyNumberFormat="1" applyFont="1" applyBorder="1" applyAlignment="1" applyProtection="1">
      <alignment horizontal="right"/>
    </xf>
    <xf numFmtId="1" fontId="12" fillId="2" borderId="0" xfId="0" applyNumberFormat="1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Protection="1"/>
    <xf numFmtId="4" fontId="12" fillId="2" borderId="0" xfId="0" applyNumberFormat="1" applyFont="1" applyFill="1" applyBorder="1" applyProtection="1"/>
    <xf numFmtId="4" fontId="10" fillId="2" borderId="0" xfId="0" applyNumberFormat="1" applyFont="1" applyFill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4" fontId="5" fillId="0" borderId="0" xfId="0" applyNumberFormat="1" applyFont="1" applyBorder="1" applyAlignment="1" applyProtection="1">
      <alignment wrapText="1"/>
    </xf>
    <xf numFmtId="0" fontId="13" fillId="2" borderId="0" xfId="8" applyNumberFormat="1" applyFont="1" applyFill="1" applyBorder="1" applyAlignment="1" applyProtection="1">
      <alignment horizontal="left" vertical="top" wrapText="1"/>
    </xf>
    <xf numFmtId="49" fontId="13" fillId="2" borderId="0" xfId="8" applyNumberFormat="1" applyFont="1" applyFill="1" applyBorder="1" applyAlignment="1" applyProtection="1">
      <alignment horizontal="left" vertical="top" wrapText="1"/>
    </xf>
    <xf numFmtId="0" fontId="13" fillId="2" borderId="0" xfId="8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wrapText="1"/>
    </xf>
    <xf numFmtId="4" fontId="5" fillId="0" borderId="0" xfId="0" applyNumberFormat="1" applyFont="1" applyBorder="1" applyAlignment="1" applyProtection="1">
      <alignment horizontal="right" wrapText="1"/>
    </xf>
    <xf numFmtId="1" fontId="12" fillId="0" borderId="0" xfId="0" applyNumberFormat="1" applyFont="1" applyBorder="1" applyAlignment="1" applyProtection="1">
      <alignment horizontal="left" vertical="top" wrapText="1"/>
    </xf>
    <xf numFmtId="49" fontId="11" fillId="0" borderId="0" xfId="8" applyNumberFormat="1" applyFont="1" applyFill="1" applyBorder="1" applyAlignment="1" applyProtection="1">
      <alignment horizontal="left" vertical="top" wrapText="1"/>
    </xf>
    <xf numFmtId="49" fontId="12" fillId="0" borderId="0" xfId="8" applyNumberFormat="1" applyFont="1" applyFill="1" applyBorder="1" applyAlignment="1" applyProtection="1">
      <alignment wrapText="1"/>
    </xf>
    <xf numFmtId="4" fontId="5" fillId="0" borderId="0" xfId="8" applyNumberFormat="1" applyFont="1" applyFill="1" applyBorder="1" applyAlignment="1" applyProtection="1">
      <alignment horizontal="right" wrapText="1"/>
    </xf>
    <xf numFmtId="0" fontId="12" fillId="0" borderId="0" xfId="0" applyNumberFormat="1" applyFont="1" applyBorder="1" applyAlignment="1" applyProtection="1">
      <alignment wrapText="1"/>
    </xf>
    <xf numFmtId="49" fontId="5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49" fontId="5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/>
    </xf>
    <xf numFmtId="4" fontId="5" fillId="2" borderId="0" xfId="8" applyNumberFormat="1" applyFont="1" applyFill="1" applyBorder="1" applyAlignment="1" applyProtection="1">
      <alignment horizontal="right" wrapText="1"/>
    </xf>
    <xf numFmtId="4" fontId="5" fillId="0" borderId="0" xfId="0" applyNumberFormat="1" applyFont="1" applyFill="1" applyAlignment="1">
      <alignment horizontal="right"/>
    </xf>
    <xf numFmtId="49" fontId="10" fillId="0" borderId="0" xfId="8" applyNumberFormat="1" applyFont="1" applyFill="1" applyBorder="1" applyAlignment="1" applyProtection="1">
      <alignment horizontal="left" vertical="top" wrapText="1"/>
    </xf>
    <xf numFmtId="49" fontId="5" fillId="0" borderId="0" xfId="8" applyNumberFormat="1" applyFont="1" applyFill="1" applyBorder="1" applyAlignment="1" applyProtection="1">
      <alignment horizontal="left" vertical="top" wrapText="1"/>
    </xf>
    <xf numFmtId="49" fontId="5" fillId="0" borderId="0" xfId="8" applyNumberFormat="1" applyFont="1" applyFill="1" applyBorder="1" applyAlignment="1" applyProtection="1">
      <alignment wrapText="1"/>
    </xf>
    <xf numFmtId="0" fontId="5" fillId="0" borderId="0" xfId="0" applyNumberFormat="1" applyFont="1" applyBorder="1" applyAlignment="1" applyProtection="1">
      <alignment wrapText="1"/>
    </xf>
    <xf numFmtId="1" fontId="12" fillId="2" borderId="0" xfId="0" applyNumberFormat="1" applyFont="1" applyFill="1" applyBorder="1" applyAlignment="1" applyProtection="1">
      <alignment horizontal="left" vertical="top" wrapText="1"/>
    </xf>
    <xf numFmtId="49" fontId="11" fillId="2" borderId="0" xfId="8" applyNumberFormat="1" applyFont="1" applyFill="1" applyBorder="1" applyAlignment="1" applyProtection="1">
      <alignment horizontal="left" vertical="top" wrapText="1"/>
    </xf>
    <xf numFmtId="49" fontId="11" fillId="2" borderId="0" xfId="8" applyNumberFormat="1" applyFont="1" applyFill="1" applyBorder="1" applyAlignment="1" applyProtection="1">
      <alignment wrapText="1"/>
    </xf>
    <xf numFmtId="4" fontId="5" fillId="2" borderId="0" xfId="0" applyNumberFormat="1" applyFont="1" applyFill="1" applyBorder="1" applyAlignment="1" applyProtection="1">
      <alignment horizontal="right" wrapText="1"/>
    </xf>
    <xf numFmtId="4" fontId="10" fillId="2" borderId="0" xfId="0" applyNumberFormat="1" applyFont="1" applyFill="1" applyBorder="1" applyAlignment="1" applyProtection="1">
      <alignment horizontal="right" wrapText="1"/>
    </xf>
    <xf numFmtId="0" fontId="12" fillId="2" borderId="0" xfId="0" applyNumberFormat="1" applyFont="1" applyFill="1" applyBorder="1" applyAlignment="1" applyProtection="1">
      <alignment wrapText="1"/>
    </xf>
    <xf numFmtId="0" fontId="5" fillId="0" borderId="0" xfId="0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/>
    <xf numFmtId="4" fontId="5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49" fontId="12" fillId="0" borderId="0" xfId="0" applyNumberFormat="1" applyFont="1" applyBorder="1" applyAlignment="1" applyProtection="1">
      <alignment wrapText="1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4" fontId="5" fillId="0" borderId="0" xfId="8" applyNumberFormat="1" applyFont="1" applyFill="1" applyBorder="1" applyAlignment="1">
      <alignment horizontal="right" wrapText="1"/>
    </xf>
    <xf numFmtId="4" fontId="5" fillId="0" borderId="0" xfId="0" applyNumberFormat="1" applyFont="1" applyBorder="1" applyProtection="1">
      <protection locked="0"/>
    </xf>
    <xf numFmtId="0" fontId="5" fillId="0" borderId="0" xfId="0" applyNumberFormat="1" applyFont="1" applyBorder="1"/>
    <xf numFmtId="49" fontId="5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left"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15" fillId="0" borderId="0" xfId="8" applyNumberFormat="1" applyFont="1" applyFill="1" applyBorder="1" applyAlignment="1" applyProtection="1">
      <alignment horizontal="left" vertical="top" wrapText="1"/>
    </xf>
    <xf numFmtId="49" fontId="4" fillId="0" borderId="0" xfId="8" applyNumberFormat="1" applyFont="1" applyFill="1" applyBorder="1" applyAlignment="1" applyProtection="1">
      <alignment horizontal="left" vertical="top" wrapText="1"/>
    </xf>
    <xf numFmtId="49" fontId="4" fillId="0" borderId="0" xfId="8" applyNumberFormat="1" applyFont="1" applyFill="1" applyBorder="1" applyAlignment="1" applyProtection="1">
      <alignment wrapText="1"/>
    </xf>
    <xf numFmtId="0" fontId="4" fillId="0" borderId="0" xfId="0" applyNumberFormat="1" applyFont="1" applyBorder="1" applyAlignment="1" applyProtection="1">
      <alignment wrapText="1"/>
    </xf>
    <xf numFmtId="4" fontId="12" fillId="2" borderId="0" xfId="0" applyNumberFormat="1" applyFont="1" applyFill="1" applyBorder="1" applyAlignment="1" applyProtection="1">
      <alignment vertical="top" wrapText="1"/>
    </xf>
    <xf numFmtId="3" fontId="12" fillId="2" borderId="0" xfId="0" applyNumberFormat="1" applyFont="1" applyFill="1" applyBorder="1" applyAlignment="1" applyProtection="1">
      <alignment vertical="top" wrapText="1"/>
    </xf>
    <xf numFmtId="3" fontId="10" fillId="0" borderId="0" xfId="0" applyNumberFormat="1" applyFont="1" applyBorder="1" applyAlignment="1" applyProtection="1">
      <alignment horizontal="left" vertical="top" wrapText="1"/>
    </xf>
    <xf numFmtId="3" fontId="5" fillId="0" borderId="0" xfId="0" applyNumberFormat="1" applyFont="1" applyBorder="1" applyAlignment="1" applyProtection="1">
      <alignment wrapText="1"/>
    </xf>
    <xf numFmtId="4" fontId="5" fillId="0" borderId="0" xfId="10" applyNumberFormat="1" applyFont="1" applyFill="1" applyBorder="1" applyAlignment="1" applyProtection="1">
      <alignment horizontal="right" wrapText="1"/>
    </xf>
    <xf numFmtId="4" fontId="5" fillId="0" borderId="0" xfId="0" applyNumberFormat="1" applyFont="1" applyBorder="1" applyAlignment="1" applyProtection="1">
      <alignment vertical="top" wrapText="1"/>
    </xf>
    <xf numFmtId="3" fontId="5" fillId="0" borderId="0" xfId="0" applyNumberFormat="1" applyFont="1" applyBorder="1" applyAlignment="1" applyProtection="1">
      <alignment vertical="top" wrapText="1"/>
    </xf>
    <xf numFmtId="3" fontId="5" fillId="0" borderId="0" xfId="0" applyNumberFormat="1" applyFont="1" applyBorder="1" applyAlignment="1" applyProtection="1">
      <alignment horizontal="left" vertical="top" wrapText="1"/>
    </xf>
    <xf numFmtId="3" fontId="16" fillId="0" borderId="0" xfId="7" applyNumberFormat="1" applyFont="1" applyBorder="1" applyAlignment="1" applyProtection="1">
      <alignment horizontal="left" vertical="top" wrapText="1"/>
    </xf>
    <xf numFmtId="3" fontId="17" fillId="0" borderId="0" xfId="7" applyNumberFormat="1" applyFont="1" applyBorder="1" applyAlignment="1" applyProtection="1">
      <alignment horizontal="left" vertical="top" wrapText="1"/>
    </xf>
    <xf numFmtId="49" fontId="16" fillId="0" borderId="0" xfId="7" applyNumberFormat="1" applyFont="1" applyBorder="1" applyAlignment="1" applyProtection="1">
      <alignment horizontal="left" vertical="top" wrapText="1"/>
    </xf>
    <xf numFmtId="3" fontId="16" fillId="0" borderId="0" xfId="7" applyNumberFormat="1" applyFont="1" applyBorder="1" applyAlignment="1" applyProtection="1">
      <alignment wrapText="1"/>
    </xf>
    <xf numFmtId="4" fontId="5" fillId="0" borderId="0" xfId="11" applyNumberFormat="1" applyFont="1" applyFill="1" applyBorder="1" applyAlignment="1" applyProtection="1">
      <alignment horizontal="right" wrapText="1"/>
    </xf>
    <xf numFmtId="4" fontId="5" fillId="0" borderId="0" xfId="7" applyNumberFormat="1" applyFont="1" applyBorder="1" applyAlignment="1" applyProtection="1">
      <alignment horizontal="right" wrapText="1"/>
    </xf>
    <xf numFmtId="0" fontId="12" fillId="2" borderId="0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/>
    </xf>
    <xf numFmtId="4" fontId="18" fillId="0" borderId="0" xfId="0" applyNumberFormat="1" applyFont="1" applyFill="1" applyBorder="1" applyAlignment="1" applyProtection="1">
      <alignment horizontal="right" wrapText="1"/>
    </xf>
    <xf numFmtId="49" fontId="21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49" fontId="22" fillId="0" borderId="0" xfId="0" applyNumberFormat="1" applyFont="1" applyFill="1" applyAlignment="1">
      <alignment horizontal="left" vertical="top" wrapText="1"/>
    </xf>
    <xf numFmtId="1" fontId="23" fillId="0" borderId="0" xfId="0" applyNumberFormat="1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/>
    <xf numFmtId="4" fontId="23" fillId="0" borderId="0" xfId="0" applyNumberFormat="1" applyFont="1" applyBorder="1" applyAlignment="1"/>
    <xf numFmtId="1" fontId="24" fillId="0" borderId="0" xfId="0" applyNumberFormat="1" applyFont="1" applyBorder="1" applyAlignment="1" applyProtection="1">
      <alignment horizontal="left" vertical="top"/>
      <protection locked="0"/>
    </xf>
    <xf numFmtId="3" fontId="24" fillId="0" borderId="0" xfId="0" applyNumberFormat="1" applyFont="1" applyFill="1" applyBorder="1" applyAlignment="1" applyProtection="1">
      <alignment horizontal="left" vertical="top"/>
      <protection locked="0"/>
    </xf>
    <xf numFmtId="3" fontId="24" fillId="0" borderId="0" xfId="0" applyNumberFormat="1" applyFont="1" applyBorder="1" applyAlignment="1" applyProtection="1">
      <alignment horizontal="left" vertical="top"/>
      <protection locked="0"/>
    </xf>
    <xf numFmtId="3" fontId="24" fillId="0" borderId="0" xfId="0" applyNumberFormat="1" applyFont="1" applyFill="1" applyBorder="1" applyAlignment="1" applyProtection="1">
      <protection locked="0"/>
    </xf>
    <xf numFmtId="4" fontId="24" fillId="0" borderId="0" xfId="0" applyNumberFormat="1" applyFont="1" applyFill="1" applyBorder="1" applyAlignment="1" applyProtection="1">
      <protection locked="0"/>
    </xf>
    <xf numFmtId="4" fontId="24" fillId="0" borderId="0" xfId="0" applyNumberFormat="1" applyFont="1" applyFill="1" applyBorder="1" applyAlignment="1" applyProtection="1">
      <alignment wrapText="1"/>
      <protection locked="0"/>
    </xf>
    <xf numFmtId="4" fontId="24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Border="1" applyAlignment="1" applyProtection="1">
      <protection locked="0"/>
    </xf>
    <xf numFmtId="3" fontId="25" fillId="0" borderId="0" xfId="0" applyNumberFormat="1" applyFont="1" applyBorder="1" applyAlignment="1" applyProtection="1">
      <alignment horizontal="left" vertical="top"/>
      <protection locked="0"/>
    </xf>
    <xf numFmtId="1" fontId="24" fillId="0" borderId="0" xfId="0" applyNumberFormat="1" applyFont="1" applyFill="1" applyBorder="1" applyAlignment="1" applyProtection="1">
      <alignment horizontal="left" vertical="top"/>
      <protection locked="0"/>
    </xf>
    <xf numFmtId="3" fontId="26" fillId="0" borderId="0" xfId="0" applyNumberFormat="1" applyFont="1" applyBorder="1" applyAlignment="1" applyProtection="1">
      <alignment horizontal="left" vertical="top"/>
      <protection locked="0"/>
    </xf>
    <xf numFmtId="4" fontId="24" fillId="0" borderId="0" xfId="0" applyNumberFormat="1" applyFont="1" applyBorder="1" applyAlignment="1" applyProtection="1">
      <protection locked="0"/>
    </xf>
    <xf numFmtId="4" fontId="24" fillId="0" borderId="0" xfId="0" applyNumberFormat="1" applyFont="1" applyBorder="1" applyAlignment="1" applyProtection="1">
      <alignment wrapText="1"/>
      <protection locked="0"/>
    </xf>
    <xf numFmtId="4" fontId="24" fillId="0" borderId="0" xfId="0" applyNumberFormat="1" applyFont="1" applyBorder="1" applyAlignment="1" applyProtection="1">
      <alignment wrapText="1"/>
    </xf>
    <xf numFmtId="1" fontId="23" fillId="0" borderId="0" xfId="0" applyNumberFormat="1" applyFont="1" applyFill="1" applyBorder="1" applyAlignment="1" applyProtection="1">
      <alignment horizontal="left" vertical="top"/>
      <protection locked="0"/>
    </xf>
    <xf numFmtId="3" fontId="23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Font="1"/>
    <xf numFmtId="3" fontId="23" fillId="0" borderId="0" xfId="0" applyNumberFormat="1" applyFont="1" applyFill="1" applyBorder="1" applyAlignment="1" applyProtection="1">
      <protection locked="0"/>
    </xf>
    <xf numFmtId="4" fontId="23" fillId="0" borderId="0" xfId="0" applyNumberFormat="1" applyFont="1" applyFill="1" applyBorder="1" applyAlignment="1" applyProtection="1">
      <protection locked="0"/>
    </xf>
    <xf numFmtId="4" fontId="23" fillId="0" borderId="0" xfId="0" applyNumberFormat="1" applyFont="1" applyFill="1" applyBorder="1" applyAlignment="1" applyProtection="1">
      <alignment wrapText="1"/>
      <protection locked="0"/>
    </xf>
    <xf numFmtId="4" fontId="23" fillId="0" borderId="0" xfId="0" applyNumberFormat="1" applyFont="1" applyFill="1" applyBorder="1" applyAlignment="1" applyProtection="1">
      <alignment wrapText="1"/>
    </xf>
    <xf numFmtId="3" fontId="23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0" xfId="0" applyFont="1" applyBorder="1" applyProtection="1"/>
    <xf numFmtId="4" fontId="22" fillId="0" borderId="0" xfId="0" applyNumberFormat="1" applyFont="1" applyBorder="1" applyProtection="1"/>
    <xf numFmtId="1" fontId="22" fillId="0" borderId="0" xfId="0" applyNumberFormat="1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left" vertical="top"/>
    </xf>
    <xf numFmtId="3" fontId="26" fillId="0" borderId="0" xfId="0" applyNumberFormat="1" applyFont="1" applyFill="1" applyBorder="1" applyAlignment="1" applyProtection="1">
      <alignment horizontal="left" vertical="top"/>
    </xf>
    <xf numFmtId="3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>
      <alignment vertical="top"/>
    </xf>
    <xf numFmtId="3" fontId="22" fillId="0" borderId="0" xfId="0" applyNumberFormat="1" applyFont="1" applyBorder="1" applyAlignment="1" applyProtection="1">
      <alignment vertical="top"/>
    </xf>
    <xf numFmtId="1" fontId="18" fillId="0" borderId="0" xfId="0" applyNumberFormat="1" applyFont="1" applyBorder="1" applyAlignment="1" applyProtection="1">
      <alignment horizontal="left" vertical="top"/>
    </xf>
    <xf numFmtId="3" fontId="18" fillId="0" borderId="0" xfId="0" applyNumberFormat="1" applyFont="1" applyFill="1" applyBorder="1" applyAlignment="1" applyProtection="1">
      <alignment horizontal="left" vertical="top"/>
    </xf>
    <xf numFmtId="3" fontId="18" fillId="0" borderId="0" xfId="0" applyNumberFormat="1" applyFont="1" applyFill="1" applyBorder="1" applyAlignment="1" applyProtection="1"/>
    <xf numFmtId="4" fontId="18" fillId="0" borderId="0" xfId="0" applyNumberFormat="1" applyFont="1" applyFill="1" applyBorder="1" applyAlignment="1" applyProtection="1"/>
    <xf numFmtId="4" fontId="18" fillId="0" borderId="0" xfId="0" applyNumberFormat="1" applyFont="1" applyBorder="1" applyAlignment="1" applyProtection="1">
      <alignment wrapText="1"/>
    </xf>
    <xf numFmtId="4" fontId="18" fillId="0" borderId="0" xfId="0" applyNumberFormat="1" applyFont="1" applyFill="1" applyBorder="1" applyAlignment="1" applyProtection="1">
      <alignment wrapText="1"/>
    </xf>
    <xf numFmtId="3" fontId="18" fillId="0" borderId="0" xfId="0" applyNumberFormat="1" applyFont="1" applyFill="1" applyBorder="1" applyAlignment="1" applyProtection="1">
      <alignment vertical="top"/>
    </xf>
    <xf numFmtId="3" fontId="18" fillId="0" borderId="0" xfId="0" applyNumberFormat="1" applyFont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4" fontId="27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Border="1" applyAlignment="1" applyProtection="1">
      <alignment horizontal="left" vertical="top"/>
    </xf>
    <xf numFmtId="1" fontId="28" fillId="0" borderId="0" xfId="0" applyNumberFormat="1" applyFont="1" applyBorder="1" applyAlignment="1" applyProtection="1">
      <alignment horizontal="left" vertical="top"/>
    </xf>
    <xf numFmtId="0" fontId="28" fillId="0" borderId="0" xfId="0" applyFont="1" applyBorder="1" applyAlignment="1" applyProtection="1">
      <alignment horizontal="left" vertical="top"/>
    </xf>
    <xf numFmtId="0" fontId="28" fillId="0" borderId="0" xfId="0" applyFont="1" applyBorder="1" applyProtection="1"/>
    <xf numFmtId="4" fontId="28" fillId="0" borderId="0" xfId="0" applyNumberFormat="1" applyFont="1" applyBorder="1" applyProtection="1"/>
    <xf numFmtId="4" fontId="22" fillId="0" borderId="0" xfId="0" applyNumberFormat="1" applyFont="1" applyBorder="1" applyAlignment="1" applyProtection="1">
      <alignment horizontal="right"/>
    </xf>
    <xf numFmtId="1" fontId="28" fillId="2" borderId="0" xfId="0" applyNumberFormat="1" applyFont="1" applyFill="1" applyBorder="1" applyAlignment="1" applyProtection="1">
      <alignment horizontal="left" vertical="top"/>
    </xf>
    <xf numFmtId="0" fontId="28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0" fontId="28" fillId="2" borderId="0" xfId="0" applyFont="1" applyFill="1" applyBorder="1" applyProtection="1"/>
    <xf numFmtId="4" fontId="28" fillId="2" borderId="0" xfId="0" applyNumberFormat="1" applyFont="1" applyFill="1" applyBorder="1" applyProtection="1"/>
    <xf numFmtId="4" fontId="27" fillId="2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</xf>
    <xf numFmtId="49" fontId="22" fillId="0" borderId="0" xfId="0" applyNumberFormat="1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wrapText="1"/>
    </xf>
    <xf numFmtId="4" fontId="22" fillId="0" borderId="0" xfId="0" applyNumberFormat="1" applyFont="1" applyBorder="1" applyAlignment="1" applyProtection="1">
      <alignment wrapText="1"/>
    </xf>
    <xf numFmtId="0" fontId="29" fillId="2" borderId="0" xfId="8" applyNumberFormat="1" applyFont="1" applyFill="1" applyBorder="1" applyAlignment="1" applyProtection="1">
      <alignment horizontal="left" vertical="top" wrapText="1"/>
    </xf>
    <xf numFmtId="49" fontId="29" fillId="2" borderId="0" xfId="8" applyNumberFormat="1" applyFont="1" applyFill="1" applyBorder="1" applyAlignment="1" applyProtection="1">
      <alignment horizontal="left" vertical="top" wrapText="1"/>
    </xf>
    <xf numFmtId="0" fontId="29" fillId="2" borderId="0" xfId="8" applyNumberFormat="1" applyFont="1" applyFill="1" applyBorder="1" applyAlignment="1" applyProtection="1">
      <alignment horizontal="center" vertical="center" wrapText="1"/>
    </xf>
    <xf numFmtId="0" fontId="30" fillId="2" borderId="0" xfId="0" applyNumberFormat="1" applyFont="1" applyFill="1" applyBorder="1" applyAlignment="1" applyProtection="1">
      <alignment wrapText="1"/>
    </xf>
    <xf numFmtId="4" fontId="22" fillId="0" borderId="0" xfId="0" applyNumberFormat="1" applyFont="1" applyBorder="1" applyAlignment="1" applyProtection="1">
      <alignment horizontal="right" wrapText="1"/>
    </xf>
    <xf numFmtId="1" fontId="28" fillId="0" borderId="0" xfId="0" applyNumberFormat="1" applyFont="1" applyBorder="1" applyAlignment="1" applyProtection="1">
      <alignment horizontal="left" vertical="top" wrapText="1"/>
    </xf>
    <xf numFmtId="49" fontId="18" fillId="0" borderId="0" xfId="8" applyNumberFormat="1" applyFont="1" applyFill="1" applyBorder="1" applyAlignment="1" applyProtection="1">
      <alignment horizontal="left" vertical="top" wrapText="1"/>
    </xf>
    <xf numFmtId="49" fontId="28" fillId="0" borderId="0" xfId="8" applyNumberFormat="1" applyFont="1" applyFill="1" applyBorder="1" applyAlignment="1" applyProtection="1">
      <alignment wrapText="1"/>
    </xf>
    <xf numFmtId="4" fontId="22" fillId="0" borderId="0" xfId="8" applyNumberFormat="1" applyFont="1" applyFill="1" applyBorder="1" applyAlignment="1" applyProtection="1">
      <alignment horizontal="right" wrapText="1"/>
    </xf>
    <xf numFmtId="0" fontId="28" fillId="0" borderId="0" xfId="0" applyNumberFormat="1" applyFont="1" applyBorder="1" applyAlignment="1" applyProtection="1">
      <alignment wrapText="1"/>
    </xf>
    <xf numFmtId="49" fontId="22" fillId="0" borderId="0" xfId="0" applyNumberFormat="1" applyFont="1" applyAlignment="1">
      <alignment horizontal="left" vertical="top"/>
    </xf>
    <xf numFmtId="49" fontId="27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right"/>
    </xf>
    <xf numFmtId="0" fontId="22" fillId="0" borderId="0" xfId="0" applyFont="1" applyBorder="1"/>
    <xf numFmtId="0" fontId="22" fillId="0" borderId="0" xfId="0" applyFont="1"/>
    <xf numFmtId="49" fontId="27" fillId="0" borderId="0" xfId="0" applyNumberFormat="1" applyFont="1" applyAlignment="1">
      <alignment horizontal="left"/>
    </xf>
    <xf numFmtId="4" fontId="22" fillId="2" borderId="0" xfId="8" applyNumberFormat="1" applyFont="1" applyFill="1" applyBorder="1" applyAlignment="1" applyProtection="1">
      <alignment horizontal="right" wrapText="1"/>
    </xf>
    <xf numFmtId="4" fontId="22" fillId="0" borderId="0" xfId="0" applyNumberFormat="1" applyFont="1" applyFill="1" applyAlignment="1">
      <alignment horizontal="right"/>
    </xf>
    <xf numFmtId="49" fontId="27" fillId="0" borderId="0" xfId="8" applyNumberFormat="1" applyFont="1" applyFill="1" applyBorder="1" applyAlignment="1" applyProtection="1">
      <alignment horizontal="left" vertical="top" wrapText="1"/>
    </xf>
    <xf numFmtId="49" fontId="22" fillId="0" borderId="0" xfId="8" applyNumberFormat="1" applyFont="1" applyFill="1" applyBorder="1" applyAlignment="1" applyProtection="1">
      <alignment horizontal="left" vertical="top" wrapText="1"/>
    </xf>
    <xf numFmtId="49" fontId="22" fillId="0" borderId="0" xfId="8" applyNumberFormat="1" applyFont="1" applyFill="1" applyBorder="1" applyAlignment="1" applyProtection="1">
      <alignment wrapText="1"/>
    </xf>
    <xf numFmtId="0" fontId="22" fillId="0" borderId="0" xfId="0" applyNumberFormat="1" applyFont="1" applyBorder="1" applyAlignment="1" applyProtection="1">
      <alignment wrapText="1"/>
    </xf>
    <xf numFmtId="1" fontId="28" fillId="2" borderId="0" xfId="0" applyNumberFormat="1" applyFont="1" applyFill="1" applyBorder="1" applyAlignment="1" applyProtection="1">
      <alignment horizontal="left" vertical="top" wrapText="1"/>
    </xf>
    <xf numFmtId="49" fontId="18" fillId="2" borderId="0" xfId="8" applyNumberFormat="1" applyFont="1" applyFill="1" applyBorder="1" applyAlignment="1" applyProtection="1">
      <alignment horizontal="left" vertical="top" wrapText="1"/>
    </xf>
    <xf numFmtId="49" fontId="18" fillId="2" borderId="0" xfId="8" applyNumberFormat="1" applyFont="1" applyFill="1" applyBorder="1" applyAlignment="1" applyProtection="1">
      <alignment wrapText="1"/>
    </xf>
    <xf numFmtId="4" fontId="22" fillId="2" borderId="0" xfId="0" applyNumberFormat="1" applyFont="1" applyFill="1" applyBorder="1" applyAlignment="1" applyProtection="1">
      <alignment horizontal="right" wrapText="1"/>
    </xf>
    <xf numFmtId="4" fontId="27" fillId="2" borderId="0" xfId="0" applyNumberFormat="1" applyFont="1" applyFill="1" applyBorder="1" applyAlignment="1" applyProtection="1">
      <alignment horizontal="right" wrapText="1"/>
    </xf>
    <xf numFmtId="0" fontId="28" fillId="2" borderId="0" xfId="0" applyNumberFormat="1" applyFont="1" applyFill="1" applyBorder="1" applyAlignment="1" applyProtection="1">
      <alignment wrapText="1"/>
    </xf>
    <xf numFmtId="0" fontId="22" fillId="0" borderId="0" xfId="0" applyFont="1" applyAlignment="1">
      <alignment horizontal="left" vertical="top"/>
    </xf>
    <xf numFmtId="49" fontId="27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/>
    </xf>
    <xf numFmtId="4" fontId="22" fillId="0" borderId="0" xfId="0" applyNumberFormat="1" applyFont="1" applyBorder="1"/>
    <xf numFmtId="0" fontId="27" fillId="0" borderId="0" xfId="0" applyFont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49" fontId="22" fillId="0" borderId="0" xfId="0" applyNumberFormat="1" applyFont="1" applyFill="1" applyAlignment="1">
      <alignment horizontal="left" vertical="top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4" fontId="22" fillId="0" borderId="0" xfId="0" applyNumberFormat="1" applyFont="1" applyFill="1" applyBorder="1"/>
    <xf numFmtId="0" fontId="22" fillId="0" borderId="0" xfId="0" applyFont="1" applyFill="1"/>
    <xf numFmtId="4" fontId="22" fillId="0" borderId="0" xfId="0" applyNumberFormat="1" applyFont="1" applyFill="1" applyBorder="1" applyAlignment="1" applyProtection="1">
      <alignment horizontal="right" wrapText="1"/>
    </xf>
    <xf numFmtId="0" fontId="27" fillId="0" borderId="0" xfId="0" applyFont="1" applyBorder="1" applyAlignment="1" applyProtection="1">
      <alignment horizontal="left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justify" vertical="top" wrapText="1"/>
    </xf>
    <xf numFmtId="49" fontId="28" fillId="0" borderId="0" xfId="0" applyNumberFormat="1" applyFont="1" applyBorder="1" applyAlignment="1" applyProtection="1">
      <alignment wrapText="1"/>
    </xf>
    <xf numFmtId="0" fontId="2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1" fontId="22" fillId="0" borderId="0" xfId="0" applyNumberFormat="1" applyFont="1" applyBorder="1" applyAlignment="1">
      <alignment horizontal="left" vertical="top"/>
    </xf>
    <xf numFmtId="0" fontId="22" fillId="0" borderId="0" xfId="0" applyFont="1" applyAlignment="1">
      <alignment horizontal="left" wrapText="1"/>
    </xf>
    <xf numFmtId="4" fontId="22" fillId="0" borderId="0" xfId="8" applyNumberFormat="1" applyFont="1" applyFill="1" applyBorder="1" applyAlignment="1">
      <alignment horizontal="right" wrapText="1"/>
    </xf>
    <xf numFmtId="4" fontId="22" fillId="0" borderId="0" xfId="0" applyNumberFormat="1" applyFont="1" applyBorder="1" applyProtection="1">
      <protection locked="0"/>
    </xf>
    <xf numFmtId="0" fontId="22" fillId="0" borderId="0" xfId="0" applyNumberFormat="1" applyFont="1" applyBorder="1"/>
    <xf numFmtId="49" fontId="22" fillId="0" borderId="0" xfId="0" applyNumberFormat="1" applyFont="1" applyBorder="1" applyAlignment="1" applyProtection="1">
      <alignment vertical="top" wrapText="1"/>
      <protection locked="0"/>
    </xf>
    <xf numFmtId="0" fontId="22" fillId="0" borderId="0" xfId="0" applyFont="1" applyFill="1" applyAlignment="1">
      <alignment horizontal="left" wrapText="1"/>
    </xf>
    <xf numFmtId="49" fontId="22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left" wrapText="1"/>
    </xf>
    <xf numFmtId="49" fontId="31" fillId="0" borderId="0" xfId="0" applyNumberFormat="1" applyFont="1" applyBorder="1" applyAlignment="1" applyProtection="1">
      <alignment horizontal="left" vertical="top" wrapText="1"/>
    </xf>
    <xf numFmtId="49" fontId="32" fillId="0" borderId="0" xfId="8" applyNumberFormat="1" applyFont="1" applyFill="1" applyBorder="1" applyAlignment="1" applyProtection="1">
      <alignment horizontal="left" vertical="top" wrapText="1"/>
    </xf>
    <xf numFmtId="49" fontId="31" fillId="0" borderId="0" xfId="8" applyNumberFormat="1" applyFont="1" applyFill="1" applyBorder="1" applyAlignment="1" applyProtection="1">
      <alignment horizontal="left" vertical="top" wrapText="1"/>
    </xf>
    <xf numFmtId="49" fontId="31" fillId="0" borderId="0" xfId="8" applyNumberFormat="1" applyFont="1" applyFill="1" applyBorder="1" applyAlignment="1" applyProtection="1">
      <alignment wrapText="1"/>
    </xf>
    <xf numFmtId="0" fontId="31" fillId="0" borderId="0" xfId="0" applyNumberFormat="1" applyFont="1" applyBorder="1" applyAlignment="1" applyProtection="1">
      <alignment wrapText="1"/>
    </xf>
    <xf numFmtId="4" fontId="28" fillId="2" borderId="0" xfId="0" applyNumberFormat="1" applyFont="1" applyFill="1" applyBorder="1" applyAlignment="1" applyProtection="1">
      <alignment vertical="top" wrapText="1"/>
    </xf>
    <xf numFmtId="3" fontId="28" fillId="2" borderId="0" xfId="0" applyNumberFormat="1" applyFont="1" applyFill="1" applyBorder="1" applyAlignment="1" applyProtection="1">
      <alignment vertical="top" wrapText="1"/>
    </xf>
    <xf numFmtId="3" fontId="27" fillId="0" borderId="0" xfId="0" applyNumberFormat="1" applyFont="1" applyBorder="1" applyAlignment="1" applyProtection="1">
      <alignment horizontal="left" vertical="top" wrapText="1"/>
    </xf>
    <xf numFmtId="3" fontId="22" fillId="0" borderId="0" xfId="0" applyNumberFormat="1" applyFont="1" applyBorder="1" applyAlignment="1" applyProtection="1">
      <alignment wrapText="1"/>
    </xf>
    <xf numFmtId="4" fontId="22" fillId="0" borderId="0" xfId="10" applyNumberFormat="1" applyFont="1" applyFill="1" applyBorder="1" applyAlignment="1" applyProtection="1">
      <alignment horizontal="right" wrapText="1"/>
    </xf>
    <xf numFmtId="4" fontId="22" fillId="0" borderId="0" xfId="0" applyNumberFormat="1" applyFont="1" applyBorder="1" applyAlignment="1" applyProtection="1">
      <alignment vertical="top" wrapText="1"/>
    </xf>
    <xf numFmtId="3" fontId="22" fillId="0" borderId="0" xfId="0" applyNumberFormat="1" applyFont="1" applyBorder="1" applyAlignment="1" applyProtection="1">
      <alignment vertical="top" wrapText="1"/>
    </xf>
    <xf numFmtId="3" fontId="22" fillId="0" borderId="0" xfId="0" applyNumberFormat="1" applyFont="1" applyBorder="1" applyAlignment="1" applyProtection="1">
      <alignment horizontal="left" vertical="top" wrapText="1"/>
    </xf>
    <xf numFmtId="3" fontId="33" fillId="0" borderId="0" xfId="7" applyNumberFormat="1" applyFont="1" applyBorder="1" applyAlignment="1" applyProtection="1">
      <alignment horizontal="left" vertical="top" wrapText="1"/>
    </xf>
    <xf numFmtId="3" fontId="34" fillId="0" borderId="0" xfId="7" applyNumberFormat="1" applyFont="1" applyBorder="1" applyAlignment="1" applyProtection="1">
      <alignment horizontal="left" vertical="top" wrapText="1"/>
    </xf>
    <xf numFmtId="49" fontId="33" fillId="0" borderId="0" xfId="7" applyNumberFormat="1" applyFont="1" applyBorder="1" applyAlignment="1" applyProtection="1">
      <alignment horizontal="left" vertical="top" wrapText="1"/>
    </xf>
    <xf numFmtId="3" fontId="33" fillId="0" borderId="0" xfId="7" applyNumberFormat="1" applyFont="1" applyBorder="1" applyAlignment="1" applyProtection="1">
      <alignment wrapText="1"/>
    </xf>
    <xf numFmtId="4" fontId="22" fillId="0" borderId="0" xfId="11" applyNumberFormat="1" applyFont="1" applyFill="1" applyBorder="1" applyAlignment="1" applyProtection="1">
      <alignment horizontal="right" wrapText="1"/>
    </xf>
    <xf numFmtId="4" fontId="22" fillId="0" borderId="0" xfId="7" applyNumberFormat="1" applyFont="1" applyBorder="1" applyAlignment="1" applyProtection="1">
      <alignment horizontal="right" wrapText="1"/>
    </xf>
    <xf numFmtId="0" fontId="28" fillId="2" borderId="0" xfId="0" applyFont="1" applyFill="1" applyBorder="1" applyAlignment="1" applyProtection="1">
      <alignment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horizontal="left" vertical="top" wrapText="1"/>
    </xf>
    <xf numFmtId="4" fontId="22" fillId="0" borderId="0" xfId="0" applyNumberFormat="1" applyFont="1" applyFill="1" applyBorder="1" applyAlignment="1" applyProtection="1">
      <alignment horizontal="right"/>
    </xf>
    <xf numFmtId="0" fontId="22" fillId="0" borderId="0" xfId="0" applyFont="1" applyBorder="1" applyAlignment="1">
      <alignment horizontal="left" vertical="top"/>
    </xf>
    <xf numFmtId="3" fontId="24" fillId="0" borderId="0" xfId="0" applyNumberFormat="1" applyFont="1" applyFill="1" applyBorder="1" applyAlignment="1" applyProtection="1">
      <alignment horizontal="left" vertical="top"/>
    </xf>
  </cellXfs>
  <cellStyles count="12">
    <cellStyle name="Comma0" xfId="1"/>
    <cellStyle name="Currency0" xfId="2"/>
    <cellStyle name="Date" xfId="3"/>
    <cellStyle name="Fixed" xfId="4"/>
    <cellStyle name="Heading 1" xfId="5"/>
    <cellStyle name="Heading 2" xfId="6"/>
    <cellStyle name="Navadno" xfId="0" builtinId="0"/>
    <cellStyle name="Navadno_P126-Planina-jug-PGD" xfId="7"/>
    <cellStyle name="Normal_Sheet1" xfId="8"/>
    <cellStyle name="Total" xfId="9"/>
    <cellStyle name="Vejica" xfId="10" builtinId="3"/>
    <cellStyle name="Vejica_P126-Planina-jug-PGD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9"/>
  <sheetViews>
    <sheetView tabSelected="1" view="pageBreakPreview" topLeftCell="A53" zoomScale="75" zoomScaleNormal="75" zoomScaleSheetLayoutView="75" workbookViewId="0">
      <pane ySplit="495" topLeftCell="A273" activePane="bottomLeft"/>
      <selection activeCell="A53" sqref="A53"/>
      <selection pane="bottomLeft" activeCell="E296" sqref="E296"/>
    </sheetView>
  </sheetViews>
  <sheetFormatPr defaultRowHeight="15" x14ac:dyDescent="0.2"/>
  <cols>
    <col min="1" max="1" width="5" style="1" customWidth="1"/>
    <col min="2" max="2" width="9.7109375" style="2" customWidth="1"/>
    <col min="3" max="3" width="40.7109375" style="2" customWidth="1"/>
    <col min="4" max="4" width="7.42578125" style="3" customWidth="1"/>
    <col min="5" max="5" width="12.7109375" style="4" customWidth="1"/>
    <col min="6" max="6" width="13.42578125" style="3" customWidth="1"/>
    <col min="7" max="7" width="21.140625" style="3" customWidth="1"/>
    <col min="8" max="8" width="2.28515625" style="3" customWidth="1"/>
    <col min="9" max="9" width="13.140625" style="3" customWidth="1"/>
    <col min="10" max="16384" width="9.140625" style="3"/>
  </cols>
  <sheetData>
    <row r="1" spans="1:256" s="7" customFormat="1" ht="24.95" customHeight="1" x14ac:dyDescent="0.3">
      <c r="A1" s="5"/>
      <c r="B1" s="6"/>
      <c r="C1" s="6"/>
      <c r="E1" s="8"/>
    </row>
    <row r="2" spans="1:256" s="12" customFormat="1" ht="24.95" customHeight="1" x14ac:dyDescent="0.3">
      <c r="A2" s="9"/>
      <c r="B2" s="10" t="s">
        <v>0</v>
      </c>
      <c r="C2" s="11"/>
      <c r="D2" s="12" t="s">
        <v>1</v>
      </c>
      <c r="E2" s="13"/>
      <c r="F2" s="14"/>
      <c r="G2" s="15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12" customFormat="1" ht="24.95" customHeight="1" x14ac:dyDescent="0.3">
      <c r="A3" s="9"/>
      <c r="B3" s="10" t="s">
        <v>2</v>
      </c>
      <c r="C3" s="10"/>
      <c r="E3" s="13"/>
      <c r="F3" s="14"/>
      <c r="G3" s="15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s="12" customFormat="1" ht="24.95" customHeight="1" x14ac:dyDescent="0.3">
      <c r="A4" s="9"/>
      <c r="B4" s="11"/>
      <c r="C4" s="11"/>
      <c r="D4" s="16"/>
      <c r="E4" s="13"/>
      <c r="F4" s="14"/>
      <c r="G4" s="15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2" customFormat="1" ht="24.95" customHeight="1" x14ac:dyDescent="0.3">
      <c r="A5" s="10"/>
      <c r="B5" s="11"/>
      <c r="C5" s="11"/>
      <c r="F5" s="14"/>
      <c r="G5" s="15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2" customFormat="1" ht="24.95" customHeight="1" x14ac:dyDescent="0.3">
      <c r="A6" s="10"/>
      <c r="B6" s="10" t="s">
        <v>3</v>
      </c>
      <c r="C6" s="11"/>
      <c r="F6" s="14"/>
      <c r="G6" s="15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12" customFormat="1" ht="24.95" customHeight="1" x14ac:dyDescent="0.3">
      <c r="A7" s="9"/>
      <c r="B7" s="10" t="s">
        <v>4</v>
      </c>
      <c r="C7" s="10"/>
      <c r="E7" s="13"/>
      <c r="F7" s="14"/>
      <c r="G7" s="15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2" customFormat="1" ht="24.95" customHeight="1" x14ac:dyDescent="0.3">
      <c r="A8" s="9"/>
      <c r="B8" s="10"/>
      <c r="C8" s="10"/>
      <c r="E8" s="13"/>
      <c r="F8" s="14"/>
      <c r="G8" s="15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12" customFormat="1" ht="24.95" customHeight="1" x14ac:dyDescent="0.3">
      <c r="A9" s="9"/>
      <c r="B9" s="17"/>
      <c r="C9" s="10"/>
      <c r="E9" s="13"/>
      <c r="F9" s="14"/>
      <c r="G9" s="15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12" customFormat="1" ht="24.95" customHeight="1" x14ac:dyDescent="0.3">
      <c r="A10" s="9"/>
      <c r="B10" s="11" t="s">
        <v>5</v>
      </c>
      <c r="C10" s="10"/>
      <c r="E10" s="13"/>
      <c r="F10" s="14"/>
      <c r="G10" s="15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12" customFormat="1" ht="24.95" customHeight="1" x14ac:dyDescent="0.3">
      <c r="A11" s="9"/>
      <c r="B11" s="11"/>
      <c r="C11" s="10"/>
      <c r="E11" s="13"/>
      <c r="F11" s="14"/>
      <c r="G11" s="15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2" customFormat="1" ht="24.95" customHeight="1" x14ac:dyDescent="0.3">
      <c r="A12" s="18"/>
      <c r="B12" s="10"/>
      <c r="C12" s="10"/>
      <c r="E12" s="13"/>
      <c r="F12" s="14"/>
      <c r="G12" s="15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12" customFormat="1" ht="24.95" customHeight="1" x14ac:dyDescent="0.3">
      <c r="A13" s="18" t="s">
        <v>1</v>
      </c>
      <c r="B13" s="10"/>
      <c r="C13" s="10"/>
      <c r="E13" s="13"/>
      <c r="F13" s="14"/>
      <c r="G13" s="15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12" customFormat="1" ht="24.95" customHeight="1" x14ac:dyDescent="0.3">
      <c r="A14" s="18"/>
      <c r="B14" s="10"/>
      <c r="C14" s="10"/>
      <c r="E14" s="13"/>
      <c r="F14" s="14"/>
      <c r="G14" s="15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16" customFormat="1" ht="24.95" customHeight="1" x14ac:dyDescent="0.3">
      <c r="A15" s="9"/>
      <c r="B15" s="19" t="s">
        <v>6</v>
      </c>
      <c r="C15" s="11"/>
      <c r="E15" s="20"/>
      <c r="F15" s="21"/>
      <c r="G15" s="22"/>
    </row>
    <row r="16" spans="1:256" s="12" customFormat="1" ht="24.95" customHeight="1" x14ac:dyDescent="0.3">
      <c r="A16" s="18"/>
      <c r="B16" s="10"/>
      <c r="C16" s="10"/>
      <c r="E16" s="13"/>
      <c r="F16" s="14"/>
      <c r="G16" s="15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5" customFormat="1" ht="24.95" customHeight="1" x14ac:dyDescent="0.3">
      <c r="A17" s="23"/>
      <c r="B17" s="24"/>
      <c r="C17"/>
      <c r="E17" s="26"/>
      <c r="F17" s="27"/>
      <c r="G17" s="28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pans="1:256" s="12" customFormat="1" ht="24.95" customHeight="1" x14ac:dyDescent="0.3">
      <c r="A18" s="18"/>
      <c r="B18" s="10"/>
      <c r="C18" s="19" t="s">
        <v>7</v>
      </c>
      <c r="E18" s="13"/>
      <c r="F18" s="14"/>
      <c r="G18" s="15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12" customFormat="1" ht="24.95" customHeight="1" x14ac:dyDescent="0.3">
      <c r="A19" s="18"/>
      <c r="B19" s="10"/>
      <c r="C19" s="11"/>
      <c r="E19" s="13"/>
      <c r="F19" s="14"/>
      <c r="G19" s="15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12" customFormat="1" ht="24.95" customHeight="1" x14ac:dyDescent="0.3">
      <c r="A20" s="18"/>
      <c r="B20" s="10"/>
      <c r="C20" s="10"/>
      <c r="E20" s="13"/>
      <c r="F20" s="14"/>
      <c r="G20" s="15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12" customFormat="1" ht="24.95" customHeight="1" x14ac:dyDescent="0.3">
      <c r="A21" s="18"/>
      <c r="B21" s="10"/>
      <c r="C21" s="10"/>
      <c r="E21" s="13"/>
      <c r="F21" s="14"/>
      <c r="G21" s="15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12" customFormat="1" ht="24.95" customHeight="1" x14ac:dyDescent="0.3">
      <c r="A22" s="18"/>
      <c r="B22" s="10"/>
      <c r="C22" s="10"/>
      <c r="E22" s="13"/>
      <c r="F22" s="14"/>
      <c r="G22" s="15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12" customFormat="1" ht="24.95" customHeight="1" x14ac:dyDescent="0.3">
      <c r="A23" s="18"/>
      <c r="B23" s="10"/>
      <c r="C23" s="10"/>
      <c r="E23" s="13"/>
      <c r="F23" s="14"/>
      <c r="G23" s="15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12" customFormat="1" ht="24.95" customHeight="1" x14ac:dyDescent="0.3">
      <c r="A24" s="18"/>
      <c r="B24" s="10"/>
      <c r="C24" s="10"/>
      <c r="E24" s="13"/>
      <c r="F24" s="14"/>
      <c r="G24" s="15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12" customFormat="1" ht="24.95" customHeight="1" x14ac:dyDescent="0.3">
      <c r="A25" s="18"/>
      <c r="B25" s="10"/>
      <c r="C25" s="10"/>
      <c r="E25" s="13"/>
      <c r="F25" s="14"/>
      <c r="G25" s="15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12" customFormat="1" ht="24.95" customHeight="1" x14ac:dyDescent="0.3">
      <c r="A26" s="18"/>
      <c r="B26" s="10"/>
      <c r="C26" s="10"/>
      <c r="E26" s="13"/>
      <c r="F26" s="14"/>
      <c r="G26" s="15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12" customFormat="1" ht="24.95" customHeight="1" x14ac:dyDescent="0.3">
      <c r="A27" s="18"/>
      <c r="B27" s="10"/>
      <c r="C27" s="10"/>
      <c r="E27" s="13"/>
      <c r="F27" s="14"/>
      <c r="G27" s="15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12" customFormat="1" ht="24.95" customHeight="1" x14ac:dyDescent="0.3">
      <c r="A28" s="18"/>
      <c r="B28" s="10"/>
      <c r="C28" s="10"/>
      <c r="E28" s="13"/>
      <c r="F28" s="14"/>
      <c r="G28" s="15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16" customFormat="1" ht="24.95" customHeight="1" x14ac:dyDescent="0.3">
      <c r="A29" s="9"/>
      <c r="B29" s="11"/>
      <c r="C29" s="11"/>
      <c r="D29" s="12"/>
      <c r="E29" s="20"/>
      <c r="F29" s="21"/>
      <c r="G29" s="22"/>
    </row>
    <row r="30" spans="1:256" s="16" customFormat="1" ht="24.95" customHeight="1" x14ac:dyDescent="0.3">
      <c r="A30" s="9"/>
      <c r="B30" s="11"/>
      <c r="C30" s="11"/>
      <c r="D30" s="12"/>
      <c r="E30" s="20"/>
      <c r="F30" s="21"/>
      <c r="G30" s="22"/>
    </row>
    <row r="31" spans="1:256" s="16" customFormat="1" ht="24.95" customHeight="1" x14ac:dyDescent="0.3">
      <c r="A31" s="9"/>
      <c r="B31" s="11"/>
      <c r="C31" s="11"/>
      <c r="D31" s="12"/>
      <c r="E31" s="20"/>
      <c r="F31" s="21"/>
      <c r="G31" s="22"/>
    </row>
    <row r="32" spans="1:256" s="16" customFormat="1" ht="24.95" customHeight="1" x14ac:dyDescent="0.3">
      <c r="A32" s="9"/>
      <c r="B32" s="11"/>
      <c r="C32" s="11"/>
      <c r="D32" s="12"/>
      <c r="E32" s="20"/>
      <c r="F32" s="21"/>
      <c r="G32" s="22"/>
    </row>
    <row r="33" spans="1:256" s="16" customFormat="1" ht="24.95" customHeight="1" x14ac:dyDescent="0.3">
      <c r="A33" s="9"/>
      <c r="B33" s="11" t="s">
        <v>8</v>
      </c>
      <c r="C33" s="11"/>
      <c r="D33" s="12"/>
      <c r="E33" s="20"/>
      <c r="F33" s="21"/>
      <c r="G33" s="22"/>
    </row>
    <row r="34" spans="1:256" s="7" customFormat="1" ht="24.95" customHeight="1" x14ac:dyDescent="0.3">
      <c r="A34" s="5"/>
      <c r="B34" s="6"/>
      <c r="C34" s="6"/>
      <c r="E34" s="8"/>
    </row>
    <row r="35" spans="1:256" s="32" customFormat="1" ht="24.95" customHeight="1" x14ac:dyDescent="0.2">
      <c r="A35" s="30"/>
      <c r="B35" s="31"/>
      <c r="C35" s="31"/>
      <c r="E35" s="33"/>
    </row>
    <row r="36" spans="1:256" s="32" customFormat="1" ht="24.95" customHeight="1" x14ac:dyDescent="0.2">
      <c r="A36" s="30"/>
      <c r="B36" s="31"/>
      <c r="C36" s="31"/>
      <c r="E36" s="33"/>
    </row>
    <row r="37" spans="1:256" s="32" customFormat="1" ht="24.95" customHeight="1" x14ac:dyDescent="0.2">
      <c r="A37" s="30"/>
      <c r="B37" s="31"/>
      <c r="C37" s="31"/>
      <c r="E37" s="33"/>
    </row>
    <row r="38" spans="1:256" s="32" customFormat="1" ht="24.95" customHeight="1" x14ac:dyDescent="0.2">
      <c r="A38" s="30"/>
      <c r="B38" s="31"/>
      <c r="C38" s="31"/>
      <c r="E38" s="33"/>
    </row>
    <row r="39" spans="1:256" s="32" customFormat="1" ht="24.95" customHeight="1" x14ac:dyDescent="0.2">
      <c r="A39" s="30"/>
      <c r="B39" s="31"/>
      <c r="C39" s="31"/>
      <c r="E39" s="33"/>
    </row>
    <row r="40" spans="1:256" s="40" customFormat="1" ht="24.95" customHeight="1" x14ac:dyDescent="0.2">
      <c r="A40" s="34"/>
      <c r="B40" s="35"/>
      <c r="C40" s="36" t="s">
        <v>9</v>
      </c>
      <c r="D40" s="37"/>
      <c r="E40" s="38"/>
      <c r="F40" s="39"/>
      <c r="G40" s="39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</row>
    <row r="41" spans="1:256" s="48" customFormat="1" ht="24.95" customHeight="1" x14ac:dyDescent="0.25">
      <c r="A41" s="42"/>
      <c r="B41" s="43"/>
      <c r="C41" s="43"/>
      <c r="D41" s="44"/>
      <c r="E41" s="45"/>
      <c r="F41" s="46"/>
      <c r="G41" s="47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</row>
    <row r="42" spans="1:256" s="48" customFormat="1" ht="24.95" customHeight="1" x14ac:dyDescent="0.25">
      <c r="A42" s="50" t="s">
        <v>1</v>
      </c>
      <c r="B42" s="50" t="s">
        <v>10</v>
      </c>
      <c r="C42" s="50" t="s">
        <v>11</v>
      </c>
      <c r="D42" s="51"/>
      <c r="E42" s="51"/>
      <c r="F42" s="52"/>
      <c r="G42" s="53">
        <f>G105</f>
        <v>0</v>
      </c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256" s="49" customFormat="1" ht="24.95" customHeight="1" x14ac:dyDescent="0.25">
      <c r="A43" s="50" t="s">
        <v>1</v>
      </c>
      <c r="B43" s="50" t="s">
        <v>12</v>
      </c>
      <c r="C43" s="54" t="s">
        <v>13</v>
      </c>
      <c r="D43" s="52"/>
      <c r="E43" s="52"/>
      <c r="F43" s="52"/>
      <c r="G43" s="53">
        <f>G168</f>
        <v>0</v>
      </c>
    </row>
    <row r="44" spans="1:256" s="48" customFormat="1" ht="24.95" customHeight="1" x14ac:dyDescent="0.25">
      <c r="A44" s="50" t="s">
        <v>1</v>
      </c>
      <c r="B44" s="50" t="s">
        <v>14</v>
      </c>
      <c r="C44" s="50" t="s">
        <v>15</v>
      </c>
      <c r="D44" s="51"/>
      <c r="E44" s="51"/>
      <c r="F44" s="52"/>
      <c r="G44" s="53">
        <f>G205</f>
        <v>0</v>
      </c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1:256" s="48" customFormat="1" ht="24.95" customHeight="1" x14ac:dyDescent="0.25">
      <c r="A45" s="50" t="s">
        <v>1</v>
      </c>
      <c r="B45" s="50" t="s">
        <v>16</v>
      </c>
      <c r="C45" s="50" t="s">
        <v>17</v>
      </c>
      <c r="D45" s="51"/>
      <c r="E45" s="51"/>
      <c r="F45" s="52"/>
      <c r="G45" s="53">
        <f>G242</f>
        <v>0</v>
      </c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</row>
    <row r="46" spans="1:256" s="48" customFormat="1" ht="24.95" customHeight="1" x14ac:dyDescent="0.25">
      <c r="A46" s="50"/>
      <c r="B46" s="50" t="s">
        <v>18</v>
      </c>
      <c r="C46" s="50" t="s">
        <v>19</v>
      </c>
      <c r="D46" s="51"/>
      <c r="E46" s="51"/>
      <c r="F46" s="52"/>
      <c r="G46" s="53">
        <f>G248</f>
        <v>0</v>
      </c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</row>
    <row r="47" spans="1:256" s="48" customFormat="1" ht="24.95" customHeight="1" x14ac:dyDescent="0.25">
      <c r="A47" s="50" t="s">
        <v>1</v>
      </c>
      <c r="B47" s="50" t="s">
        <v>20</v>
      </c>
      <c r="C47" s="50" t="s">
        <v>21</v>
      </c>
      <c r="D47" s="51"/>
      <c r="E47" s="51"/>
      <c r="F47" s="52"/>
      <c r="G47" s="53">
        <f>G285</f>
        <v>0</v>
      </c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</row>
    <row r="48" spans="1:256" s="48" customFormat="1" ht="24.95" customHeight="1" x14ac:dyDescent="0.25">
      <c r="A48" s="50" t="s">
        <v>1</v>
      </c>
      <c r="B48" s="50" t="s">
        <v>22</v>
      </c>
      <c r="C48" s="50" t="s">
        <v>23</v>
      </c>
      <c r="D48" s="51"/>
      <c r="E48" s="51"/>
      <c r="F48" s="52"/>
      <c r="G48" s="53">
        <f>G298</f>
        <v>0</v>
      </c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1:18" s="57" customFormat="1" ht="24.95" customHeight="1" x14ac:dyDescent="0.25">
      <c r="A49" s="55"/>
      <c r="B49" s="56"/>
      <c r="C49" s="56"/>
      <c r="E49" s="58"/>
      <c r="G49" s="59"/>
    </row>
    <row r="50" spans="1:18" s="57" customFormat="1" ht="24.95" customHeight="1" x14ac:dyDescent="0.25">
      <c r="A50" s="60"/>
      <c r="B50" s="61"/>
      <c r="C50" s="62" t="s">
        <v>24</v>
      </c>
      <c r="D50" s="63"/>
      <c r="E50" s="64"/>
      <c r="F50" s="63"/>
      <c r="G50" s="65">
        <f>SUM(G42:G48)</f>
        <v>0</v>
      </c>
    </row>
    <row r="51" spans="1:18" s="32" customFormat="1" ht="24.95" customHeight="1" x14ac:dyDescent="0.2">
      <c r="A51" s="30"/>
      <c r="B51" s="31"/>
      <c r="C51" s="31"/>
      <c r="E51" s="33"/>
    </row>
    <row r="52" spans="1:18" s="69" customFormat="1" ht="15" customHeight="1" x14ac:dyDescent="0.2">
      <c r="A52" s="66"/>
      <c r="B52" s="67"/>
      <c r="C52" s="68"/>
      <c r="E52" s="70"/>
    </row>
    <row r="53" spans="1:18" s="74" customFormat="1" ht="18" customHeight="1" x14ac:dyDescent="0.2">
      <c r="A53" s="71" t="s">
        <v>25</v>
      </c>
      <c r="B53" s="71" t="s">
        <v>26</v>
      </c>
      <c r="C53" s="72" t="s">
        <v>27</v>
      </c>
      <c r="D53" s="73" t="s">
        <v>28</v>
      </c>
      <c r="E53" s="73" t="s">
        <v>29</v>
      </c>
      <c r="F53" s="73" t="s">
        <v>30</v>
      </c>
      <c r="G53" s="73" t="s">
        <v>31</v>
      </c>
    </row>
    <row r="54" spans="1:18" s="69" customFormat="1" ht="15" customHeight="1" x14ac:dyDescent="0.2">
      <c r="A54" s="66"/>
      <c r="B54" s="67"/>
      <c r="C54" s="68"/>
      <c r="E54" s="75"/>
      <c r="F54" s="75"/>
      <c r="G54" s="75"/>
    </row>
    <row r="55" spans="1:18" s="80" customFormat="1" ht="15" customHeight="1" x14ac:dyDescent="0.25">
      <c r="A55" s="76"/>
      <c r="B55" s="77" t="s">
        <v>32</v>
      </c>
      <c r="C55" s="77" t="s">
        <v>11</v>
      </c>
      <c r="D55" s="78"/>
      <c r="E55" s="79"/>
      <c r="F55" s="75"/>
      <c r="G55" s="75"/>
    </row>
    <row r="56" spans="1:18" s="80" customFormat="1" ht="15" customHeight="1" x14ac:dyDescent="0.25">
      <c r="A56" s="76"/>
      <c r="B56" s="77"/>
      <c r="C56" s="77"/>
      <c r="D56" s="78"/>
      <c r="E56" s="79"/>
      <c r="F56" s="75"/>
      <c r="G56" s="75"/>
    </row>
    <row r="57" spans="1:18" s="85" customFormat="1" ht="15" customHeight="1" x14ac:dyDescent="0.2">
      <c r="A57" s="81"/>
      <c r="B57" s="82" t="s">
        <v>33</v>
      </c>
      <c r="C57" s="82" t="s">
        <v>34</v>
      </c>
      <c r="D57" s="83"/>
      <c r="E57" s="84"/>
      <c r="F57" s="84"/>
      <c r="G57" s="8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s="85" customFormat="1" ht="15" customHeight="1" x14ac:dyDescent="0.2">
      <c r="A58" s="81"/>
      <c r="B58" s="82"/>
      <c r="C58" s="82"/>
      <c r="D58" s="83"/>
      <c r="E58" s="84"/>
      <c r="F58" s="84"/>
      <c r="G58" s="8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s="85" customFormat="1" ht="48.75" customHeight="1" x14ac:dyDescent="0.2">
      <c r="A59" s="81" t="s">
        <v>35</v>
      </c>
      <c r="B59" s="81" t="s">
        <v>36</v>
      </c>
      <c r="C59" s="86" t="s">
        <v>37</v>
      </c>
      <c r="D59" s="83" t="s">
        <v>38</v>
      </c>
      <c r="E59" s="84">
        <v>0.215</v>
      </c>
      <c r="F59" s="84"/>
      <c r="G59" s="75">
        <f>E59*F59</f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s="85" customFormat="1" ht="15" customHeight="1" x14ac:dyDescent="0.2">
      <c r="A60" s="81"/>
      <c r="B60" s="82"/>
      <c r="C60" s="82"/>
      <c r="D60" s="83"/>
      <c r="E60" s="84"/>
      <c r="F60" s="84"/>
      <c r="G60" s="8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s="85" customFormat="1" ht="48" customHeight="1" x14ac:dyDescent="0.2">
      <c r="A61" s="81" t="s">
        <v>39</v>
      </c>
      <c r="B61" s="81" t="s">
        <v>40</v>
      </c>
      <c r="C61" s="86" t="s">
        <v>41</v>
      </c>
      <c r="D61" s="83" t="s">
        <v>42</v>
      </c>
      <c r="E61" s="84">
        <v>22</v>
      </c>
      <c r="F61" s="84"/>
      <c r="G61" s="75">
        <f>E61*F61</f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s="85" customFormat="1" ht="15" customHeight="1" x14ac:dyDescent="0.2">
      <c r="A62" s="81"/>
      <c r="B62" s="82"/>
      <c r="C62" s="82"/>
      <c r="D62" s="83"/>
      <c r="E62" s="84"/>
      <c r="F62" s="84"/>
      <c r="G62" s="8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s="85" customFormat="1" ht="15" customHeight="1" x14ac:dyDescent="0.2">
      <c r="A63" s="81"/>
      <c r="B63" s="82" t="s">
        <v>43</v>
      </c>
      <c r="C63" s="82" t="s">
        <v>44</v>
      </c>
      <c r="D63" s="83"/>
      <c r="E63" s="84"/>
      <c r="F63" s="84"/>
      <c r="G63" s="75" t="str">
        <f>IF(ISBLANK(E63),"",IF(ISBLANK(F63),"",E63*F63))</f>
        <v/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s="85" customFormat="1" ht="15" customHeight="1" x14ac:dyDescent="0.2">
      <c r="A64" s="81"/>
      <c r="B64" s="82"/>
      <c r="C64" s="82"/>
      <c r="D64" s="83"/>
      <c r="E64" s="84"/>
      <c r="F64" s="84"/>
      <c r="G64" s="7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s="85" customFormat="1" ht="15" customHeight="1" x14ac:dyDescent="0.2">
      <c r="A65" s="81"/>
      <c r="B65" s="82" t="s">
        <v>45</v>
      </c>
      <c r="C65" s="82" t="s">
        <v>46</v>
      </c>
      <c r="D65" s="83"/>
      <c r="E65" s="84"/>
      <c r="F65" s="84"/>
      <c r="G65" s="75" t="str">
        <f>IF(ISBLANK(E65),"",IF(ISBLANK(F65),"",E65*F65))</f>
        <v/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s="85" customFormat="1" ht="15" customHeight="1" x14ac:dyDescent="0.2">
      <c r="A66" s="81"/>
      <c r="B66" s="81"/>
      <c r="C66" s="86"/>
      <c r="D66" s="83"/>
      <c r="E66" s="84"/>
      <c r="F66" s="84"/>
      <c r="G66" s="7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s="85" customFormat="1" ht="45" x14ac:dyDescent="0.2">
      <c r="A67" s="81" t="s">
        <v>47</v>
      </c>
      <c r="B67" s="81" t="s">
        <v>48</v>
      </c>
      <c r="C67" s="86" t="s">
        <v>49</v>
      </c>
      <c r="D67" s="83" t="s">
        <v>50</v>
      </c>
      <c r="E67" s="84">
        <v>50</v>
      </c>
      <c r="F67" s="84"/>
      <c r="G67" s="75">
        <f>E67*F67</f>
        <v>0</v>
      </c>
      <c r="I67" s="3"/>
      <c r="J67" s="3"/>
      <c r="K67" s="3"/>
      <c r="L67" s="3"/>
      <c r="M67" s="3"/>
    </row>
    <row r="68" spans="1:18" s="85" customFormat="1" ht="15" customHeight="1" x14ac:dyDescent="0.2">
      <c r="A68" s="81"/>
      <c r="B68" s="81"/>
      <c r="C68" s="86"/>
      <c r="D68" s="83"/>
      <c r="E68" s="84"/>
      <c r="F68" s="84"/>
      <c r="G68" s="7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s="85" customFormat="1" ht="45" customHeight="1" x14ac:dyDescent="0.2">
      <c r="A69" s="81" t="s">
        <v>51</v>
      </c>
      <c r="B69" s="81" t="s">
        <v>52</v>
      </c>
      <c r="C69" s="86" t="s">
        <v>53</v>
      </c>
      <c r="D69" s="83" t="s">
        <v>50</v>
      </c>
      <c r="E69" s="84">
        <v>75</v>
      </c>
      <c r="F69" s="84"/>
      <c r="G69" s="75">
        <f>E69*F69</f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s="85" customFormat="1" ht="15" customHeight="1" x14ac:dyDescent="0.2">
      <c r="A70" s="81"/>
      <c r="B70" s="81"/>
      <c r="C70" s="86"/>
      <c r="D70" s="83"/>
      <c r="E70" s="84"/>
      <c r="F70" s="84"/>
      <c r="G70" s="7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s="85" customFormat="1" ht="45" customHeight="1" x14ac:dyDescent="0.2">
      <c r="A71" s="81" t="s">
        <v>54</v>
      </c>
      <c r="B71" s="81" t="s">
        <v>55</v>
      </c>
      <c r="C71" s="86" t="s">
        <v>56</v>
      </c>
      <c r="D71" s="83" t="s">
        <v>42</v>
      </c>
      <c r="E71" s="84">
        <v>10</v>
      </c>
      <c r="F71" s="84"/>
      <c r="G71" s="75">
        <f>E71*F71</f>
        <v>0</v>
      </c>
      <c r="I71" s="3"/>
      <c r="J71" s="3"/>
      <c r="K71" s="3"/>
      <c r="L71" s="3"/>
      <c r="M71" s="3"/>
    </row>
    <row r="72" spans="1:18" s="85" customFormat="1" ht="15" customHeight="1" x14ac:dyDescent="0.2">
      <c r="A72" s="81"/>
      <c r="B72" s="81"/>
      <c r="C72" s="86"/>
      <c r="D72" s="83"/>
      <c r="E72" s="84"/>
      <c r="F72" s="84"/>
      <c r="G72" s="75"/>
      <c r="I72" s="3"/>
      <c r="J72" s="3"/>
      <c r="K72" s="3"/>
      <c r="L72" s="3"/>
      <c r="M72" s="3"/>
    </row>
    <row r="73" spans="1:18" s="85" customFormat="1" ht="45" customHeight="1" x14ac:dyDescent="0.2">
      <c r="A73" s="81" t="s">
        <v>57</v>
      </c>
      <c r="B73" s="81" t="s">
        <v>58</v>
      </c>
      <c r="C73" s="86" t="s">
        <v>59</v>
      </c>
      <c r="D73" s="83" t="s">
        <v>42</v>
      </c>
      <c r="E73" s="84">
        <v>5</v>
      </c>
      <c r="F73" s="84"/>
      <c r="G73" s="75">
        <f>E73*F73</f>
        <v>0</v>
      </c>
      <c r="I73" s="3"/>
      <c r="J73" s="3"/>
      <c r="K73" s="3"/>
      <c r="L73" s="3"/>
      <c r="M73" s="3"/>
    </row>
    <row r="74" spans="1:18" s="85" customFormat="1" ht="15" customHeight="1" x14ac:dyDescent="0.25">
      <c r="A74" s="81"/>
      <c r="B74" s="82"/>
      <c r="C74" s="87"/>
      <c r="D74" s="83"/>
      <c r="E74" s="84"/>
      <c r="F74" s="84"/>
      <c r="G74" s="75"/>
      <c r="I74" s="3"/>
      <c r="J74" s="3"/>
      <c r="K74" s="3"/>
      <c r="L74" s="3"/>
      <c r="M74" s="3"/>
    </row>
    <row r="75" spans="1:18" s="85" customFormat="1" ht="45" customHeight="1" x14ac:dyDescent="0.2">
      <c r="A75" s="81" t="s">
        <v>60</v>
      </c>
      <c r="B75" s="81" t="s">
        <v>61</v>
      </c>
      <c r="C75" s="150" t="s">
        <v>278</v>
      </c>
      <c r="D75" s="83" t="s">
        <v>42</v>
      </c>
      <c r="E75" s="84">
        <v>10</v>
      </c>
      <c r="F75" s="84"/>
      <c r="G75" s="75">
        <f>E75*F75</f>
        <v>0</v>
      </c>
      <c r="I75" s="3"/>
      <c r="J75" s="3"/>
      <c r="K75" s="3"/>
      <c r="L75" s="3"/>
      <c r="M75" s="3"/>
    </row>
    <row r="76" spans="1:18" s="85" customFormat="1" ht="15" customHeight="1" x14ac:dyDescent="0.25">
      <c r="A76" s="81"/>
      <c r="B76" s="82"/>
      <c r="C76" s="87"/>
      <c r="D76" s="83"/>
      <c r="E76" s="84"/>
      <c r="F76" s="84"/>
      <c r="G76" s="75"/>
      <c r="I76" s="3"/>
      <c r="J76" s="3"/>
      <c r="K76" s="3"/>
      <c r="L76" s="3"/>
      <c r="M76" s="3"/>
    </row>
    <row r="77" spans="1:18" s="85" customFormat="1" ht="45" customHeight="1" x14ac:dyDescent="0.2">
      <c r="A77" s="81" t="s">
        <v>63</v>
      </c>
      <c r="B77" s="81" t="s">
        <v>64</v>
      </c>
      <c r="C77" s="150" t="s">
        <v>279</v>
      </c>
      <c r="D77" s="83" t="s">
        <v>42</v>
      </c>
      <c r="E77" s="84">
        <v>5</v>
      </c>
      <c r="F77" s="84"/>
      <c r="G77" s="75">
        <f>E77*F77</f>
        <v>0</v>
      </c>
      <c r="I77" s="3"/>
      <c r="J77" s="3"/>
      <c r="K77" s="3"/>
      <c r="L77" s="3"/>
      <c r="M77" s="3"/>
    </row>
    <row r="78" spans="1:18" s="85" customFormat="1" ht="15" customHeight="1" x14ac:dyDescent="0.2">
      <c r="A78" s="81"/>
      <c r="B78" s="82"/>
      <c r="C78" s="82"/>
      <c r="D78" s="83"/>
      <c r="E78" s="84"/>
      <c r="F78" s="84"/>
      <c r="G78" s="7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85" customFormat="1" ht="15" customHeight="1" x14ac:dyDescent="0.2">
      <c r="A79" s="81"/>
      <c r="B79" s="82" t="s">
        <v>66</v>
      </c>
      <c r="C79" s="82" t="s">
        <v>67</v>
      </c>
      <c r="D79" s="83"/>
      <c r="E79" s="84"/>
      <c r="F79" s="84"/>
      <c r="G79" s="75" t="str">
        <f>IF(ISBLANK(E79),"",IF(ISBLANK(F79),"",E79*F79))</f>
        <v/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85" customFormat="1" ht="15" customHeight="1" x14ac:dyDescent="0.2">
      <c r="A80" s="81"/>
      <c r="B80" s="82"/>
      <c r="C80" s="82"/>
      <c r="D80" s="83"/>
      <c r="E80" s="84"/>
      <c r="F80" s="84"/>
      <c r="G80" s="7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256" s="88" customFormat="1" ht="30" x14ac:dyDescent="0.2">
      <c r="A81" s="81" t="s">
        <v>68</v>
      </c>
      <c r="B81" s="81" t="s">
        <v>69</v>
      </c>
      <c r="C81" s="86" t="s">
        <v>70</v>
      </c>
      <c r="D81" s="83" t="s">
        <v>42</v>
      </c>
      <c r="E81" s="84">
        <v>1</v>
      </c>
      <c r="F81" s="84"/>
      <c r="G81" s="75">
        <f>E81*F81</f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  <c r="IV81" s="85"/>
    </row>
    <row r="82" spans="1:256" s="88" customFormat="1" ht="15" customHeight="1" x14ac:dyDescent="0.2">
      <c r="A82" s="81"/>
      <c r="B82" s="81"/>
      <c r="C82" s="86"/>
      <c r="D82" s="83"/>
      <c r="E82" s="84"/>
      <c r="F82" s="84"/>
      <c r="G82" s="7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</row>
    <row r="83" spans="1:256" s="85" customFormat="1" ht="33.75" customHeight="1" x14ac:dyDescent="0.2">
      <c r="A83" s="81" t="s">
        <v>71</v>
      </c>
      <c r="B83" s="81" t="s">
        <v>72</v>
      </c>
      <c r="C83" s="86" t="s">
        <v>73</v>
      </c>
      <c r="D83" s="83" t="s">
        <v>42</v>
      </c>
      <c r="E83" s="84">
        <v>0</v>
      </c>
      <c r="F83" s="84"/>
      <c r="G83" s="75">
        <f>E83*F83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256" s="85" customFormat="1" ht="15" customHeight="1" x14ac:dyDescent="0.2">
      <c r="A84" s="81"/>
      <c r="B84" s="81"/>
      <c r="C84" s="86"/>
      <c r="D84" s="83"/>
      <c r="E84" s="84"/>
      <c r="F84" s="84"/>
      <c r="G84" s="7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256" s="88" customFormat="1" ht="15" customHeight="1" x14ac:dyDescent="0.2">
      <c r="A85" s="81" t="s">
        <v>74</v>
      </c>
      <c r="B85" s="81" t="s">
        <v>75</v>
      </c>
      <c r="C85" s="86" t="s">
        <v>76</v>
      </c>
      <c r="D85" s="83" t="s">
        <v>77</v>
      </c>
      <c r="E85" s="84">
        <v>10</v>
      </c>
      <c r="F85" s="89"/>
      <c r="G85" s="75">
        <f>E85*F85</f>
        <v>0</v>
      </c>
      <c r="H85" s="85"/>
      <c r="I85" s="3"/>
      <c r="J85" s="3"/>
      <c r="K85" s="3"/>
      <c r="L85" s="3"/>
      <c r="M85" s="3"/>
      <c r="N85" s="85"/>
      <c r="O85" s="85"/>
      <c r="P85" s="85"/>
      <c r="Q85" s="85"/>
      <c r="R85" s="85"/>
      <c r="HU85" s="85"/>
      <c r="HV85" s="85"/>
      <c r="HW85" s="85"/>
      <c r="HX85" s="85"/>
      <c r="HY85" s="85"/>
      <c r="HZ85" s="85"/>
      <c r="IA85" s="85"/>
      <c r="IB85" s="85"/>
      <c r="IC85" s="85"/>
      <c r="ID85" s="85"/>
      <c r="IE85" s="85"/>
      <c r="IF85" s="85"/>
      <c r="IG85" s="85"/>
      <c r="IH85" s="85"/>
      <c r="II85" s="85"/>
      <c r="IJ85" s="85"/>
      <c r="IK85" s="85"/>
      <c r="IL85" s="85"/>
      <c r="IM85" s="85"/>
      <c r="IN85" s="85"/>
      <c r="IO85" s="85"/>
      <c r="IP85" s="85"/>
      <c r="IQ85" s="85"/>
      <c r="IR85" s="85"/>
      <c r="IS85" s="85"/>
      <c r="IT85" s="85"/>
      <c r="IU85" s="85"/>
      <c r="IV85" s="85"/>
    </row>
    <row r="86" spans="1:256" s="88" customFormat="1" ht="15" customHeight="1" x14ac:dyDescent="0.2">
      <c r="A86" s="81"/>
      <c r="B86" s="81"/>
      <c r="C86" s="86"/>
      <c r="D86" s="83"/>
      <c r="E86" s="84"/>
      <c r="F86" s="89"/>
      <c r="G86" s="75"/>
      <c r="H86" s="85"/>
      <c r="I86" s="3"/>
      <c r="J86" s="3"/>
      <c r="K86" s="3"/>
      <c r="L86" s="3"/>
      <c r="M86" s="3"/>
      <c r="N86" s="85"/>
      <c r="O86" s="85"/>
      <c r="P86" s="85"/>
      <c r="Q86" s="85"/>
      <c r="R86" s="85"/>
      <c r="HU86" s="85"/>
      <c r="HV86" s="85"/>
      <c r="HW86" s="85"/>
      <c r="HX86" s="85"/>
      <c r="HY86" s="85"/>
      <c r="HZ86" s="85"/>
      <c r="IA86" s="85"/>
      <c r="IB86" s="85"/>
      <c r="IC86" s="85"/>
      <c r="ID86" s="85"/>
      <c r="IE86" s="85"/>
      <c r="IF86" s="85"/>
      <c r="IG86" s="85"/>
      <c r="IH86" s="85"/>
      <c r="II86" s="85"/>
      <c r="IJ86" s="85"/>
      <c r="IK86" s="85"/>
      <c r="IL86" s="85"/>
      <c r="IM86" s="85"/>
      <c r="IN86" s="85"/>
      <c r="IO86" s="85"/>
      <c r="IP86" s="85"/>
      <c r="IQ86" s="85"/>
      <c r="IR86" s="85"/>
      <c r="IS86" s="85"/>
      <c r="IT86" s="85"/>
      <c r="IU86" s="85"/>
      <c r="IV86" s="85"/>
    </row>
    <row r="87" spans="1:256" s="85" customFormat="1" ht="15" customHeight="1" x14ac:dyDescent="0.2">
      <c r="A87" s="81"/>
      <c r="B87" s="82" t="s">
        <v>78</v>
      </c>
      <c r="C87" s="82" t="s">
        <v>79</v>
      </c>
      <c r="D87" s="83"/>
      <c r="E87" s="84"/>
      <c r="F87" s="84"/>
      <c r="G87" s="75" t="str">
        <f>IF(ISBLANK(E87),"",IF(ISBLANK(F87),"",E87*F87))</f>
        <v/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56" s="85" customFormat="1" ht="15" customHeight="1" x14ac:dyDescent="0.2">
      <c r="A88" s="81"/>
      <c r="B88" s="81"/>
      <c r="C88" s="86"/>
      <c r="D88" s="83"/>
      <c r="E88" s="84"/>
      <c r="F88" s="84"/>
      <c r="G88" s="7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256" s="85" customFormat="1" ht="33.75" customHeight="1" x14ac:dyDescent="0.2">
      <c r="A89" s="81" t="s">
        <v>80</v>
      </c>
      <c r="B89" s="81" t="s">
        <v>81</v>
      </c>
      <c r="C89" s="86" t="s">
        <v>82</v>
      </c>
      <c r="D89" s="83" t="s">
        <v>50</v>
      </c>
      <c r="E89" s="84">
        <v>11</v>
      </c>
      <c r="F89" s="84"/>
      <c r="G89" s="75">
        <f>E89*F89</f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256" s="85" customFormat="1" ht="15" hidden="1" customHeight="1" x14ac:dyDescent="0.2">
      <c r="A90" s="81"/>
      <c r="B90" s="81"/>
      <c r="C90" s="86"/>
      <c r="D90" s="83"/>
      <c r="E90" s="84"/>
      <c r="F90" s="84"/>
      <c r="G90" s="7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256" s="88" customFormat="1" ht="45" hidden="1" x14ac:dyDescent="0.2">
      <c r="A91" s="81" t="s">
        <v>83</v>
      </c>
      <c r="B91" s="81" t="s">
        <v>84</v>
      </c>
      <c r="C91" s="86" t="s">
        <v>85</v>
      </c>
      <c r="D91" s="83" t="s">
        <v>86</v>
      </c>
      <c r="E91" s="84">
        <v>0</v>
      </c>
      <c r="F91" s="84"/>
      <c r="G91" s="75" t="str">
        <f>IF(ISBLANK(E91),"",IF(ISBLANK(F91),"",E91*F91))</f>
        <v/>
      </c>
      <c r="H91" s="85"/>
      <c r="I91" s="3"/>
      <c r="J91" s="3"/>
      <c r="K91" s="3"/>
      <c r="L91" s="3"/>
      <c r="M91" s="3"/>
      <c r="N91" s="85"/>
      <c r="O91" s="85"/>
      <c r="P91" s="85"/>
      <c r="Q91" s="85"/>
      <c r="R91" s="85"/>
      <c r="HU91" s="85"/>
      <c r="HV91" s="85"/>
      <c r="HW91" s="85"/>
      <c r="HX91" s="85"/>
      <c r="HY91" s="85"/>
      <c r="HZ91" s="85"/>
      <c r="IA91" s="85"/>
      <c r="IB91" s="85"/>
      <c r="IC91" s="85"/>
      <c r="ID91" s="85"/>
      <c r="IE91" s="85"/>
      <c r="IF91" s="85"/>
      <c r="IG91" s="85"/>
      <c r="IH91" s="85"/>
      <c r="II91" s="85"/>
      <c r="IJ91" s="85"/>
      <c r="IK91" s="85"/>
      <c r="IL91" s="85"/>
      <c r="IM91" s="85"/>
      <c r="IN91" s="85"/>
      <c r="IO91" s="85"/>
      <c r="IP91" s="85"/>
      <c r="IQ91" s="85"/>
      <c r="IR91" s="85"/>
      <c r="IS91" s="85"/>
      <c r="IT91" s="85"/>
      <c r="IU91" s="85"/>
      <c r="IV91" s="85"/>
    </row>
    <row r="92" spans="1:256" s="88" customFormat="1" ht="15" customHeight="1" x14ac:dyDescent="0.2">
      <c r="A92" s="81"/>
      <c r="B92" s="81"/>
      <c r="C92" s="86"/>
      <c r="D92" s="83"/>
      <c r="E92" s="84"/>
      <c r="F92" s="84"/>
      <c r="G92" s="75"/>
      <c r="H92" s="85"/>
      <c r="I92" s="3"/>
      <c r="J92" s="3"/>
      <c r="K92" s="3"/>
      <c r="L92" s="3"/>
      <c r="M92" s="3"/>
      <c r="N92" s="85"/>
      <c r="O92" s="85"/>
      <c r="P92" s="85"/>
      <c r="Q92" s="85"/>
      <c r="R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</row>
    <row r="93" spans="1:256" s="85" customFormat="1" ht="35.25" customHeight="1" x14ac:dyDescent="0.2">
      <c r="A93" s="81" t="s">
        <v>87</v>
      </c>
      <c r="B93" s="81" t="s">
        <v>88</v>
      </c>
      <c r="C93" s="86" t="s">
        <v>89</v>
      </c>
      <c r="D93" s="83" t="s">
        <v>77</v>
      </c>
      <c r="E93" s="84">
        <v>11</v>
      </c>
      <c r="F93" s="84"/>
      <c r="G93" s="75">
        <f>E93*F93</f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56" s="85" customFormat="1" ht="15" customHeight="1" x14ac:dyDescent="0.2">
      <c r="A94" s="81"/>
      <c r="B94" s="81"/>
      <c r="C94" s="86"/>
      <c r="D94" s="83"/>
      <c r="E94" s="84"/>
      <c r="F94" s="84"/>
      <c r="G94" s="7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56" s="85" customFormat="1" ht="15" customHeight="1" x14ac:dyDescent="0.2">
      <c r="A95" s="81"/>
      <c r="B95" s="82" t="s">
        <v>90</v>
      </c>
      <c r="C95" s="82" t="s">
        <v>91</v>
      </c>
      <c r="D95" s="83"/>
      <c r="E95" s="84"/>
      <c r="F95" s="84"/>
      <c r="G95" s="75" t="str">
        <f>IF(ISBLANK(E95),"",IF(ISBLANK(F95),"",E95*F95))</f>
        <v/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56" s="85" customFormat="1" ht="15" customHeight="1" x14ac:dyDescent="0.2">
      <c r="A96" s="81"/>
      <c r="B96" s="82"/>
      <c r="C96" s="82"/>
      <c r="D96" s="83"/>
      <c r="E96" s="84"/>
      <c r="F96" s="84"/>
      <c r="G96" s="7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256" s="85" customFormat="1" ht="15" customHeight="1" x14ac:dyDescent="0.2">
      <c r="A97" s="81" t="s">
        <v>92</v>
      </c>
      <c r="B97" s="81" t="s">
        <v>93</v>
      </c>
      <c r="C97" s="86" t="s">
        <v>94</v>
      </c>
      <c r="D97" s="83" t="s">
        <v>77</v>
      </c>
      <c r="E97" s="84">
        <v>15</v>
      </c>
      <c r="F97" s="89"/>
      <c r="G97" s="75">
        <f>E97*F97</f>
        <v>0</v>
      </c>
      <c r="I97" s="3"/>
      <c r="J97" s="3"/>
      <c r="K97" s="3"/>
      <c r="L97" s="3"/>
      <c r="M97" s="3"/>
    </row>
    <row r="98" spans="1:256" s="85" customFormat="1" ht="15" customHeight="1" x14ac:dyDescent="0.2">
      <c r="A98" s="81"/>
      <c r="B98" s="81"/>
      <c r="C98" s="86"/>
      <c r="D98" s="83"/>
      <c r="E98" s="84"/>
      <c r="F98" s="84"/>
      <c r="G98" s="7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256" s="85" customFormat="1" ht="15" customHeight="1" x14ac:dyDescent="0.2">
      <c r="A99" s="81"/>
      <c r="B99" s="82" t="s">
        <v>95</v>
      </c>
      <c r="C99" s="82" t="s">
        <v>96</v>
      </c>
      <c r="D99" s="83"/>
      <c r="E99" s="84"/>
      <c r="F99" s="84"/>
      <c r="G99" s="75" t="str">
        <f>IF(ISBLANK(E99),"",IF(ISBLANK(F99),"",E99*F99))</f>
        <v/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256" s="85" customFormat="1" ht="15" customHeight="1" x14ac:dyDescent="0.2">
      <c r="A100" s="81"/>
      <c r="B100" s="82"/>
      <c r="C100" s="82"/>
      <c r="D100" s="83"/>
      <c r="E100" s="84"/>
      <c r="F100" s="84"/>
      <c r="G100" s="7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256" s="85" customFormat="1" ht="15" customHeight="1" x14ac:dyDescent="0.2">
      <c r="A101" s="81"/>
      <c r="B101" s="82" t="s">
        <v>97</v>
      </c>
      <c r="C101" s="82" t="s">
        <v>98</v>
      </c>
      <c r="D101" s="83"/>
      <c r="E101" s="84"/>
      <c r="F101" s="84"/>
      <c r="G101" s="75" t="str">
        <f>IF(ISBLANK(E101),"",IF(ISBLANK(F101),"",E101*F101))</f>
        <v/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256" s="85" customFormat="1" ht="15" customHeight="1" x14ac:dyDescent="0.2">
      <c r="A102" s="81"/>
      <c r="B102" s="81"/>
      <c r="C102" s="86"/>
      <c r="D102" s="83"/>
      <c r="E102" s="84"/>
      <c r="F102" s="84"/>
      <c r="G102" s="75" t="str">
        <f>IF(ISBLANK(E102),"",IF(ISBLANK(F102),"",E102*F102))</f>
        <v/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256" s="88" customFormat="1" ht="45" x14ac:dyDescent="0.2">
      <c r="A103" s="81" t="s">
        <v>99</v>
      </c>
      <c r="B103" s="81" t="s">
        <v>100</v>
      </c>
      <c r="C103" s="150" t="s">
        <v>101</v>
      </c>
      <c r="D103" s="151" t="s">
        <v>280</v>
      </c>
      <c r="E103" s="152">
        <v>1</v>
      </c>
      <c r="F103" s="84"/>
      <c r="G103" s="75">
        <f>E103*F103</f>
        <v>0</v>
      </c>
      <c r="H103" s="85"/>
      <c r="I103" s="3"/>
      <c r="J103" s="3"/>
      <c r="K103" s="3"/>
      <c r="L103" s="3"/>
      <c r="M103" s="3"/>
      <c r="N103" s="85"/>
      <c r="O103" s="85"/>
      <c r="P103" s="85"/>
      <c r="Q103" s="85"/>
      <c r="R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  <c r="IR103" s="85"/>
      <c r="IS103" s="85"/>
      <c r="IT103" s="85"/>
      <c r="IU103" s="85"/>
      <c r="IV103" s="85"/>
    </row>
    <row r="104" spans="1:256" s="93" customFormat="1" ht="15" customHeight="1" x14ac:dyDescent="0.2">
      <c r="A104" s="66"/>
      <c r="B104" s="90"/>
      <c r="C104" s="91"/>
      <c r="D104" s="92"/>
      <c r="E104" s="79"/>
      <c r="F104" s="75"/>
      <c r="G104" s="75"/>
    </row>
    <row r="105" spans="1:256" s="99" customFormat="1" ht="15" customHeight="1" x14ac:dyDescent="0.25">
      <c r="A105" s="94"/>
      <c r="B105" s="95"/>
      <c r="C105" s="95" t="s">
        <v>102</v>
      </c>
      <c r="D105" s="96"/>
      <c r="E105" s="88"/>
      <c r="F105" s="97"/>
      <c r="G105" s="98">
        <f>SUM(G55:G104)</f>
        <v>0</v>
      </c>
    </row>
    <row r="106" spans="1:256" s="93" customFormat="1" ht="15" customHeight="1" x14ac:dyDescent="0.2">
      <c r="A106" s="66"/>
      <c r="B106" s="90"/>
      <c r="C106" s="91"/>
      <c r="D106" s="92"/>
      <c r="E106" s="79"/>
      <c r="F106" s="75"/>
      <c r="G106" s="75"/>
    </row>
    <row r="107" spans="1:256" s="93" customFormat="1" ht="15" customHeight="1" x14ac:dyDescent="0.2">
      <c r="A107" s="66"/>
      <c r="B107" s="90"/>
      <c r="C107" s="91"/>
      <c r="D107" s="92"/>
      <c r="E107" s="79"/>
      <c r="F107" s="75"/>
      <c r="G107" s="75"/>
    </row>
    <row r="108" spans="1:256" s="80" customFormat="1" ht="36" x14ac:dyDescent="0.25">
      <c r="A108" s="76"/>
      <c r="B108" s="77" t="s">
        <v>103</v>
      </c>
      <c r="C108" s="77" t="s">
        <v>13</v>
      </c>
      <c r="D108" s="78"/>
      <c r="E108" s="79"/>
      <c r="F108" s="75"/>
      <c r="G108" s="75" t="str">
        <f>IF(ISBLANK(E108),"",IF(ISBLANK(F108),"",E108*F108))</f>
        <v/>
      </c>
    </row>
    <row r="109" spans="1:256" s="80" customFormat="1" ht="15" customHeight="1" x14ac:dyDescent="0.25">
      <c r="A109" s="76"/>
      <c r="B109" s="77"/>
      <c r="C109" s="77"/>
      <c r="D109" s="78"/>
      <c r="E109" s="79"/>
      <c r="F109" s="75"/>
      <c r="G109" s="75"/>
    </row>
    <row r="110" spans="1:256" s="85" customFormat="1" ht="18" customHeight="1" x14ac:dyDescent="0.2">
      <c r="A110" s="100"/>
      <c r="B110" s="82" t="s">
        <v>104</v>
      </c>
      <c r="C110" s="101" t="s">
        <v>105</v>
      </c>
      <c r="D110" s="102"/>
      <c r="E110" s="84"/>
      <c r="F110" s="84"/>
      <c r="G110" s="8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256" s="85" customFormat="1" ht="15" hidden="1" customHeight="1" x14ac:dyDescent="0.2">
      <c r="A111" s="100"/>
      <c r="B111" s="82"/>
      <c r="C111" s="101"/>
      <c r="D111" s="102"/>
      <c r="E111" s="84"/>
      <c r="F111" s="84"/>
      <c r="G111" s="8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256" s="85" customFormat="1" ht="33" hidden="1" customHeight="1" x14ac:dyDescent="0.2">
      <c r="A112" s="100">
        <v>1</v>
      </c>
      <c r="B112" s="81" t="s">
        <v>106</v>
      </c>
      <c r="C112" s="86" t="s">
        <v>107</v>
      </c>
      <c r="D112" s="102" t="s">
        <v>86</v>
      </c>
      <c r="E112" s="84">
        <v>0</v>
      </c>
      <c r="F112" s="84">
        <v>1.7</v>
      </c>
      <c r="G112" s="75">
        <f>IF(ISBLANK(E112),"",IF(ISBLANK(F112),"",E112*F112))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80" customFormat="1" ht="15" customHeight="1" x14ac:dyDescent="0.25">
      <c r="A113" s="76"/>
      <c r="B113" s="77"/>
      <c r="C113" s="77"/>
      <c r="D113" s="78"/>
      <c r="E113" s="79"/>
      <c r="F113" s="75"/>
      <c r="G113" s="75"/>
    </row>
    <row r="114" spans="1:18" s="85" customFormat="1" ht="45" x14ac:dyDescent="0.2">
      <c r="A114" s="100">
        <v>2</v>
      </c>
      <c r="B114" s="81" t="s">
        <v>108</v>
      </c>
      <c r="C114" s="86" t="s">
        <v>109</v>
      </c>
      <c r="D114" s="102" t="s">
        <v>86</v>
      </c>
      <c r="E114" s="84">
        <v>820</v>
      </c>
      <c r="F114" s="84"/>
      <c r="G114" s="75">
        <f>E114*F114</f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80" customFormat="1" ht="15" customHeight="1" x14ac:dyDescent="0.25">
      <c r="A115" s="76"/>
      <c r="B115" s="77"/>
      <c r="C115" s="77"/>
      <c r="D115" s="78"/>
      <c r="E115" s="79"/>
      <c r="F115" s="75"/>
      <c r="G115" s="75"/>
    </row>
    <row r="116" spans="1:18" s="85" customFormat="1" ht="45" x14ac:dyDescent="0.2">
      <c r="A116" s="100">
        <v>3</v>
      </c>
      <c r="B116" s="81" t="s">
        <v>110</v>
      </c>
      <c r="C116" s="86" t="s">
        <v>111</v>
      </c>
      <c r="D116" s="102" t="s">
        <v>86</v>
      </c>
      <c r="E116" s="84">
        <v>306</v>
      </c>
      <c r="F116" s="84"/>
      <c r="G116" s="75">
        <f>E116*F116</f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85" customFormat="1" ht="15" customHeight="1" x14ac:dyDescent="0.2">
      <c r="A117" s="100"/>
      <c r="B117" s="81"/>
      <c r="C117" s="86"/>
      <c r="D117" s="102"/>
      <c r="E117" s="84"/>
      <c r="F117" s="84"/>
      <c r="G117" s="7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85" customFormat="1" ht="30" x14ac:dyDescent="0.2">
      <c r="A118" s="100">
        <v>4</v>
      </c>
      <c r="B118" s="81" t="s">
        <v>112</v>
      </c>
      <c r="C118" s="86" t="s">
        <v>113</v>
      </c>
      <c r="D118" s="102" t="s">
        <v>86</v>
      </c>
      <c r="E118" s="84">
        <v>129</v>
      </c>
      <c r="F118" s="84"/>
      <c r="G118" s="75">
        <f>E118*F118</f>
        <v>0</v>
      </c>
      <c r="I118" s="4"/>
      <c r="J118" s="3"/>
      <c r="K118" s="3"/>
      <c r="L118" s="3"/>
      <c r="M118" s="3"/>
    </row>
    <row r="119" spans="1:18" s="85" customFormat="1" ht="15" customHeight="1" x14ac:dyDescent="0.2">
      <c r="A119" s="100"/>
      <c r="B119" s="81"/>
      <c r="C119" s="86"/>
      <c r="D119" s="102"/>
      <c r="E119" s="84"/>
      <c r="F119" s="84"/>
      <c r="G119" s="75"/>
      <c r="I119" s="4"/>
      <c r="J119" s="3"/>
      <c r="K119" s="3"/>
      <c r="L119" s="3"/>
      <c r="M119" s="3"/>
    </row>
    <row r="120" spans="1:18" s="85" customFormat="1" ht="90" x14ac:dyDescent="0.2">
      <c r="A120" s="100">
        <v>5</v>
      </c>
      <c r="B120" s="81" t="s">
        <v>114</v>
      </c>
      <c r="C120" s="86" t="s">
        <v>115</v>
      </c>
      <c r="D120" s="102" t="s">
        <v>86</v>
      </c>
      <c r="E120" s="84">
        <v>30</v>
      </c>
      <c r="F120" s="84"/>
      <c r="G120" s="75">
        <f>E120*F120</f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85" customFormat="1" ht="15" customHeight="1" x14ac:dyDescent="0.2">
      <c r="A121" s="100"/>
      <c r="B121" s="81"/>
      <c r="C121" s="86"/>
      <c r="D121" s="102"/>
      <c r="E121" s="84"/>
      <c r="F121" s="84"/>
      <c r="G121" s="7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85" customFormat="1" ht="60" x14ac:dyDescent="0.2">
      <c r="A122" s="100">
        <v>6</v>
      </c>
      <c r="B122" s="81" t="s">
        <v>116</v>
      </c>
      <c r="C122" s="86" t="s">
        <v>117</v>
      </c>
      <c r="D122" s="102" t="s">
        <v>86</v>
      </c>
      <c r="E122" s="84">
        <v>30</v>
      </c>
      <c r="F122" s="84"/>
      <c r="G122" s="75">
        <f>E122*F122</f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85" customFormat="1" ht="15" customHeight="1" x14ac:dyDescent="0.2">
      <c r="A123" s="100"/>
      <c r="B123" s="81"/>
      <c r="C123" s="86"/>
      <c r="D123" s="102"/>
      <c r="E123" s="84"/>
      <c r="F123" s="84"/>
      <c r="G123" s="7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85" customFormat="1" ht="60" x14ac:dyDescent="0.2">
      <c r="A124" s="100">
        <v>7</v>
      </c>
      <c r="B124" s="81" t="s">
        <v>118</v>
      </c>
      <c r="C124" s="86" t="s">
        <v>119</v>
      </c>
      <c r="D124" s="102" t="s">
        <v>86</v>
      </c>
      <c r="E124" s="84">
        <v>15</v>
      </c>
      <c r="F124" s="84"/>
      <c r="G124" s="75">
        <f>E124*F124</f>
        <v>0</v>
      </c>
    </row>
    <row r="125" spans="1:18" s="80" customFormat="1" ht="15" customHeight="1" x14ac:dyDescent="0.25">
      <c r="A125" s="76"/>
      <c r="B125" s="77"/>
      <c r="C125" s="77"/>
      <c r="D125" s="78"/>
      <c r="E125" s="79"/>
      <c r="F125" s="75"/>
      <c r="G125" s="75"/>
    </row>
    <row r="126" spans="1:18" s="85" customFormat="1" ht="18" customHeight="1" x14ac:dyDescent="0.2">
      <c r="A126" s="100"/>
      <c r="B126" s="82" t="s">
        <v>120</v>
      </c>
      <c r="C126" s="103" t="s">
        <v>121</v>
      </c>
      <c r="D126" s="102"/>
      <c r="E126" s="84"/>
      <c r="F126" s="84"/>
      <c r="G126" s="75" t="str">
        <f>IF(ISBLANK(E126),"",IF(ISBLANK(F126),"",E126*F126))</f>
        <v/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80" customFormat="1" ht="15" customHeight="1" x14ac:dyDescent="0.25">
      <c r="A127" s="76"/>
      <c r="B127" s="77"/>
      <c r="C127" s="77"/>
      <c r="D127" s="78"/>
      <c r="E127" s="79"/>
      <c r="F127" s="75"/>
      <c r="G127" s="75"/>
    </row>
    <row r="128" spans="1:18" s="85" customFormat="1" ht="32.25" customHeight="1" x14ac:dyDescent="0.2">
      <c r="A128" s="100">
        <v>8</v>
      </c>
      <c r="B128" s="81" t="s">
        <v>122</v>
      </c>
      <c r="C128" s="86" t="s">
        <v>123</v>
      </c>
      <c r="D128" s="102" t="s">
        <v>50</v>
      </c>
      <c r="E128" s="84">
        <v>1016</v>
      </c>
      <c r="F128" s="84"/>
      <c r="G128" s="75">
        <f>E128*F128</f>
        <v>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256" s="85" customFormat="1" ht="15" customHeight="1" x14ac:dyDescent="0.2">
      <c r="A129" s="100"/>
      <c r="B129" s="81"/>
      <c r="C129" s="86"/>
      <c r="D129" s="102"/>
      <c r="E129" s="84"/>
      <c r="F129" s="84"/>
      <c r="G129" s="7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256" s="85" customFormat="1" ht="32.25" customHeight="1" x14ac:dyDescent="0.2">
      <c r="A130" s="100">
        <v>9</v>
      </c>
      <c r="B130" s="81" t="s">
        <v>124</v>
      </c>
      <c r="C130" s="86" t="s">
        <v>125</v>
      </c>
      <c r="D130" s="102" t="s">
        <v>50</v>
      </c>
      <c r="E130" s="84">
        <v>1016</v>
      </c>
      <c r="F130" s="84"/>
      <c r="G130" s="75">
        <f>E130*F130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256" s="85" customFormat="1" ht="15" customHeight="1" x14ac:dyDescent="0.2">
      <c r="A131" s="100"/>
      <c r="B131" s="81"/>
      <c r="C131" s="86"/>
      <c r="D131" s="102"/>
      <c r="E131" s="84"/>
      <c r="F131" s="84"/>
      <c r="G131" s="7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256" s="85" customFormat="1" ht="18" customHeight="1" x14ac:dyDescent="0.2">
      <c r="A132" s="100"/>
      <c r="B132" s="82" t="s">
        <v>126</v>
      </c>
      <c r="C132" s="103" t="s">
        <v>127</v>
      </c>
      <c r="D132" s="102"/>
      <c r="E132" s="84"/>
      <c r="F132" s="84"/>
      <c r="G132" s="75" t="str">
        <f>IF(ISBLANK(E132),"",IF(ISBLANK(F132),"",E132*F132))</f>
        <v/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256" s="85" customFormat="1" ht="15" customHeight="1" x14ac:dyDescent="0.2">
      <c r="A133" s="100"/>
      <c r="B133" s="82"/>
      <c r="C133" s="103"/>
      <c r="D133" s="102"/>
      <c r="E133" s="84"/>
      <c r="F133" s="84"/>
      <c r="G133" s="7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256" s="85" customFormat="1" ht="33.75" customHeight="1" x14ac:dyDescent="0.2">
      <c r="A134" s="100">
        <v>10</v>
      </c>
      <c r="B134" s="81" t="s">
        <v>128</v>
      </c>
      <c r="C134" s="86" t="s">
        <v>129</v>
      </c>
      <c r="D134" s="102" t="s">
        <v>86</v>
      </c>
      <c r="E134" s="84">
        <v>128</v>
      </c>
      <c r="F134" s="84"/>
      <c r="G134" s="75">
        <f>E134*F134</f>
        <v>0</v>
      </c>
      <c r="I134" s="3"/>
      <c r="J134" s="3"/>
      <c r="K134" s="3"/>
      <c r="L134" s="3"/>
      <c r="M134" s="3"/>
    </row>
    <row r="135" spans="1:256" s="85" customFormat="1" ht="15" customHeight="1" x14ac:dyDescent="0.2">
      <c r="A135" s="100"/>
      <c r="B135" s="81"/>
      <c r="C135" s="86"/>
      <c r="D135" s="102"/>
      <c r="E135" s="84"/>
      <c r="F135" s="84"/>
      <c r="G135" s="75"/>
      <c r="I135" s="3"/>
      <c r="J135" s="3"/>
      <c r="K135" s="3"/>
      <c r="L135" s="3"/>
      <c r="M135" s="3"/>
    </row>
    <row r="136" spans="1:256" s="110" customFormat="1" ht="48.75" customHeight="1" x14ac:dyDescent="0.2">
      <c r="A136" s="104">
        <v>11</v>
      </c>
      <c r="B136" s="105" t="s">
        <v>130</v>
      </c>
      <c r="C136" s="106" t="s">
        <v>131</v>
      </c>
      <c r="D136" s="107" t="s">
        <v>86</v>
      </c>
      <c r="E136" s="89">
        <v>57</v>
      </c>
      <c r="F136" s="89"/>
      <c r="G136" s="75">
        <f>E136*F136</f>
        <v>0</v>
      </c>
      <c r="H136" s="108"/>
      <c r="I136" s="108"/>
      <c r="J136" s="108"/>
      <c r="K136" s="109"/>
      <c r="L136" s="108"/>
      <c r="M136" s="108"/>
      <c r="N136" s="108"/>
      <c r="O136" s="108"/>
      <c r="P136" s="108"/>
      <c r="Q136" s="108"/>
      <c r="R136" s="108"/>
    </row>
    <row r="137" spans="1:256" s="80" customFormat="1" ht="15" customHeight="1" x14ac:dyDescent="0.25">
      <c r="A137" s="76"/>
      <c r="B137" s="77"/>
      <c r="C137" s="77"/>
      <c r="D137" s="78"/>
      <c r="E137" s="79"/>
      <c r="F137" s="75"/>
      <c r="G137" s="75"/>
    </row>
    <row r="138" spans="1:256" s="88" customFormat="1" ht="60" x14ac:dyDescent="0.2">
      <c r="A138" s="100">
        <v>12</v>
      </c>
      <c r="B138" s="81" t="s">
        <v>132</v>
      </c>
      <c r="C138" s="86" t="s">
        <v>133</v>
      </c>
      <c r="D138" s="102" t="s">
        <v>86</v>
      </c>
      <c r="E138" s="84">
        <v>388</v>
      </c>
      <c r="F138" s="84"/>
      <c r="G138" s="75">
        <f>E138*F138</f>
        <v>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HU138" s="85"/>
      <c r="HV138" s="85"/>
      <c r="HW138" s="85"/>
      <c r="HX138" s="85"/>
      <c r="HY138" s="85"/>
      <c r="HZ138" s="85"/>
      <c r="IA138" s="85"/>
      <c r="IB138" s="85"/>
      <c r="IC138" s="85"/>
      <c r="ID138" s="85"/>
      <c r="IE138" s="85"/>
      <c r="IF138" s="85"/>
      <c r="IG138" s="85"/>
      <c r="IH138" s="85"/>
      <c r="II138" s="85"/>
      <c r="IJ138" s="85"/>
      <c r="IK138" s="85"/>
      <c r="IL138" s="85"/>
      <c r="IM138" s="85"/>
      <c r="IN138" s="85"/>
      <c r="IO138" s="85"/>
      <c r="IP138" s="85"/>
      <c r="IQ138" s="85"/>
      <c r="IR138" s="85"/>
      <c r="IS138" s="85"/>
      <c r="IT138" s="85"/>
      <c r="IU138" s="85"/>
      <c r="IV138" s="85"/>
    </row>
    <row r="139" spans="1:256" s="110" customFormat="1" ht="15" customHeight="1" x14ac:dyDescent="0.2">
      <c r="A139" s="104"/>
      <c r="B139" s="105"/>
      <c r="C139" s="106"/>
      <c r="D139" s="107"/>
      <c r="E139" s="89"/>
      <c r="F139" s="89"/>
      <c r="G139" s="111"/>
      <c r="H139" s="108"/>
      <c r="I139" s="108"/>
      <c r="J139" s="108"/>
      <c r="K139" s="109"/>
      <c r="L139" s="108"/>
      <c r="M139" s="108"/>
      <c r="N139" s="108"/>
      <c r="O139" s="108"/>
      <c r="P139" s="108"/>
      <c r="Q139" s="108"/>
      <c r="R139" s="108"/>
    </row>
    <row r="140" spans="1:256" s="85" customFormat="1" ht="18" customHeight="1" x14ac:dyDescent="0.2">
      <c r="A140" s="100"/>
      <c r="B140" s="82" t="s">
        <v>134</v>
      </c>
      <c r="C140" s="103" t="s">
        <v>135</v>
      </c>
      <c r="D140" s="102"/>
      <c r="E140" s="84"/>
      <c r="F140" s="84"/>
      <c r="G140" s="75" t="str">
        <f>IF(ISBLANK(E140),"",IF(ISBLANK(F140),"",E140*F140))</f>
        <v/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256" s="85" customFormat="1" ht="15" hidden="1" customHeight="1" x14ac:dyDescent="0.2">
      <c r="A141" s="100"/>
      <c r="B141" s="81"/>
      <c r="C141" s="86"/>
      <c r="D141" s="102"/>
      <c r="E141" s="84"/>
      <c r="F141" s="84"/>
      <c r="G141" s="75"/>
      <c r="I141" s="4"/>
      <c r="J141" s="3"/>
      <c r="K141" s="3"/>
      <c r="L141" s="3"/>
      <c r="M141" s="3"/>
    </row>
    <row r="142" spans="1:256" s="85" customFormat="1" ht="30" hidden="1" x14ac:dyDescent="0.2">
      <c r="A142" s="100">
        <v>13</v>
      </c>
      <c r="B142" s="81" t="s">
        <v>136</v>
      </c>
      <c r="C142" s="86" t="s">
        <v>137</v>
      </c>
      <c r="D142" s="102" t="s">
        <v>50</v>
      </c>
      <c r="E142" s="84">
        <v>0</v>
      </c>
      <c r="F142" s="84"/>
      <c r="G142" s="75" t="str">
        <f>IF(ISBLANK(E142),"",IF(ISBLANK(F142),"",E142*F142))</f>
        <v/>
      </c>
      <c r="I142" s="4"/>
      <c r="J142" s="3"/>
      <c r="K142" s="3"/>
      <c r="L142" s="3"/>
      <c r="M142" s="3"/>
    </row>
    <row r="143" spans="1:256" s="85" customFormat="1" ht="15" hidden="1" customHeight="1" x14ac:dyDescent="0.2">
      <c r="A143" s="100"/>
      <c r="B143" s="81"/>
      <c r="C143" s="86"/>
      <c r="D143" s="102"/>
      <c r="E143" s="84"/>
      <c r="F143" s="84"/>
      <c r="G143" s="75"/>
      <c r="I143" s="4"/>
      <c r="J143" s="3"/>
      <c r="K143" s="3"/>
      <c r="L143" s="3"/>
      <c r="M143" s="3"/>
    </row>
    <row r="144" spans="1:256" s="85" customFormat="1" ht="30" hidden="1" x14ac:dyDescent="0.2">
      <c r="A144" s="100">
        <v>14</v>
      </c>
      <c r="B144" s="81" t="s">
        <v>138</v>
      </c>
      <c r="C144" s="86" t="s">
        <v>139</v>
      </c>
      <c r="D144" s="102" t="s">
        <v>50</v>
      </c>
      <c r="E144" s="84">
        <v>0</v>
      </c>
      <c r="F144" s="84"/>
      <c r="G144" s="75" t="str">
        <f>IF(ISBLANK(E144),"",IF(ISBLANK(F144),"",E144*F144))</f>
        <v/>
      </c>
      <c r="I144" s="4"/>
      <c r="J144" s="3"/>
      <c r="K144" s="3"/>
      <c r="L144" s="3"/>
      <c r="M144" s="3"/>
    </row>
    <row r="145" spans="1:18" s="85" customFormat="1" ht="15" customHeight="1" x14ac:dyDescent="0.2">
      <c r="A145" s="100"/>
      <c r="B145" s="81"/>
      <c r="C145" s="86"/>
      <c r="D145" s="102"/>
      <c r="E145" s="84"/>
      <c r="F145" s="84"/>
      <c r="G145" s="75"/>
      <c r="I145" s="4"/>
      <c r="J145" s="3"/>
      <c r="K145" s="3"/>
      <c r="L145" s="3"/>
      <c r="M145" s="3"/>
    </row>
    <row r="146" spans="1:18" s="85" customFormat="1" ht="46.5" customHeight="1" x14ac:dyDescent="0.2">
      <c r="A146" s="100">
        <v>15</v>
      </c>
      <c r="B146" s="81" t="s">
        <v>140</v>
      </c>
      <c r="C146" s="86" t="s">
        <v>141</v>
      </c>
      <c r="D146" s="102" t="s">
        <v>50</v>
      </c>
      <c r="E146" s="84">
        <v>9</v>
      </c>
      <c r="F146" s="89"/>
      <c r="G146" s="75">
        <f>E146*F146</f>
        <v>0</v>
      </c>
      <c r="I146" s="4"/>
      <c r="J146" s="3"/>
      <c r="K146" s="3"/>
      <c r="L146" s="3"/>
      <c r="M146" s="3"/>
    </row>
    <row r="147" spans="1:18" s="85" customFormat="1" x14ac:dyDescent="0.2">
      <c r="A147" s="100"/>
      <c r="B147" s="81"/>
      <c r="C147" s="86"/>
      <c r="D147" s="102"/>
      <c r="E147" s="84"/>
      <c r="F147" s="89"/>
      <c r="G147" s="75"/>
      <c r="I147" s="4"/>
      <c r="J147" s="3"/>
      <c r="K147" s="3"/>
      <c r="L147" s="3"/>
      <c r="M147" s="3"/>
    </row>
    <row r="148" spans="1:18" s="85" customFormat="1" ht="46.5" customHeight="1" x14ac:dyDescent="0.2">
      <c r="A148" s="100">
        <v>16</v>
      </c>
      <c r="B148" s="81" t="s">
        <v>140</v>
      </c>
      <c r="C148" s="86" t="s">
        <v>142</v>
      </c>
      <c r="D148" s="102" t="s">
        <v>50</v>
      </c>
      <c r="E148" s="84">
        <v>4</v>
      </c>
      <c r="F148" s="89"/>
      <c r="G148" s="75">
        <f>E148*F148</f>
        <v>0</v>
      </c>
      <c r="I148" s="4"/>
      <c r="J148" s="3"/>
      <c r="K148" s="3"/>
      <c r="L148" s="3"/>
      <c r="M148" s="3"/>
    </row>
    <row r="149" spans="1:18" s="85" customFormat="1" hidden="1" x14ac:dyDescent="0.2">
      <c r="A149" s="100"/>
      <c r="B149" s="81"/>
      <c r="C149" s="86"/>
      <c r="D149" s="102"/>
      <c r="E149" s="84"/>
      <c r="F149" s="89"/>
      <c r="G149" s="75"/>
      <c r="I149" s="4"/>
      <c r="J149" s="3"/>
      <c r="K149" s="3"/>
      <c r="L149" s="3"/>
      <c r="M149" s="3"/>
    </row>
    <row r="150" spans="1:18" s="85" customFormat="1" ht="46.5" hidden="1" customHeight="1" x14ac:dyDescent="0.2">
      <c r="A150" s="100">
        <v>17</v>
      </c>
      <c r="B150" s="81" t="s">
        <v>140</v>
      </c>
      <c r="C150" s="86" t="s">
        <v>143</v>
      </c>
      <c r="D150" s="102" t="s">
        <v>50</v>
      </c>
      <c r="E150" s="84">
        <v>0</v>
      </c>
      <c r="F150" s="89"/>
      <c r="G150" s="75" t="str">
        <f>IF(ISBLANK(E150),"",IF(ISBLANK(F150),"",E150*F150))</f>
        <v/>
      </c>
      <c r="I150" s="4"/>
      <c r="J150" s="3"/>
      <c r="K150" s="3"/>
      <c r="L150" s="3"/>
      <c r="M150" s="3"/>
    </row>
    <row r="151" spans="1:18" s="85" customFormat="1" x14ac:dyDescent="0.2">
      <c r="A151" s="100"/>
      <c r="B151" s="81"/>
      <c r="C151" s="86"/>
      <c r="D151" s="102"/>
      <c r="E151" s="84"/>
      <c r="F151" s="89"/>
      <c r="G151" s="75"/>
      <c r="I151" s="4"/>
      <c r="J151" s="3"/>
      <c r="K151" s="3"/>
      <c r="L151" s="3"/>
      <c r="M151" s="3"/>
    </row>
    <row r="152" spans="1:18" s="85" customFormat="1" ht="30" x14ac:dyDescent="0.2">
      <c r="A152" s="100">
        <v>18</v>
      </c>
      <c r="B152" s="81" t="s">
        <v>93</v>
      </c>
      <c r="C152" s="86" t="s">
        <v>144</v>
      </c>
      <c r="D152" s="102" t="s">
        <v>50</v>
      </c>
      <c r="E152" s="84">
        <v>105</v>
      </c>
      <c r="F152" s="89"/>
      <c r="G152" s="75">
        <f>E152*F152</f>
        <v>0</v>
      </c>
      <c r="I152" s="4"/>
      <c r="J152" s="3"/>
      <c r="K152" s="3"/>
      <c r="L152" s="3"/>
      <c r="M152" s="3"/>
    </row>
    <row r="153" spans="1:18" s="85" customFormat="1" x14ac:dyDescent="0.2">
      <c r="A153" s="100"/>
      <c r="B153" s="81"/>
      <c r="C153" s="86"/>
      <c r="D153" s="102"/>
      <c r="E153" s="84"/>
      <c r="F153" s="89"/>
      <c r="G153" s="75"/>
      <c r="I153" s="4"/>
      <c r="J153" s="3"/>
      <c r="K153" s="3"/>
      <c r="L153" s="3"/>
      <c r="M153" s="3"/>
    </row>
    <row r="154" spans="1:18" s="85" customFormat="1" ht="18" customHeight="1" x14ac:dyDescent="0.2">
      <c r="A154" s="100"/>
      <c r="B154" s="82" t="s">
        <v>145</v>
      </c>
      <c r="C154" s="103" t="s">
        <v>146</v>
      </c>
      <c r="D154" s="102"/>
      <c r="E154" s="84"/>
      <c r="F154" s="84"/>
      <c r="G154" s="75" t="str">
        <f>IF(ISBLANK(E154),"",IF(ISBLANK(F154),"",E154*F154))</f>
        <v/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85" customFormat="1" ht="15" customHeight="1" x14ac:dyDescent="0.2">
      <c r="A155" s="100"/>
      <c r="B155" s="82"/>
      <c r="C155" s="103"/>
      <c r="D155" s="102"/>
      <c r="E155" s="84"/>
      <c r="F155" s="84"/>
      <c r="G155" s="7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85" customFormat="1" ht="33" customHeight="1" x14ac:dyDescent="0.2">
      <c r="A156" s="100">
        <v>19</v>
      </c>
      <c r="B156" s="81" t="s">
        <v>147</v>
      </c>
      <c r="C156" s="150" t="s">
        <v>281</v>
      </c>
      <c r="D156" s="102" t="s">
        <v>148</v>
      </c>
      <c r="E156" s="89">
        <f>E158*1.6+E160*1.7+E162*1.8+E166</f>
        <v>2101.1799999999998</v>
      </c>
      <c r="F156" s="84"/>
      <c r="G156" s="75">
        <f>E156*F156</f>
        <v>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85" customFormat="1" ht="15" customHeight="1" x14ac:dyDescent="0.2">
      <c r="A157" s="100"/>
      <c r="B157" s="81"/>
      <c r="C157" s="86"/>
      <c r="D157" s="102"/>
      <c r="E157" s="84"/>
      <c r="F157" s="84"/>
      <c r="G157" s="7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85" customFormat="1" ht="30" x14ac:dyDescent="0.2">
      <c r="A158" s="100">
        <v>20</v>
      </c>
      <c r="B158" s="81" t="s">
        <v>149</v>
      </c>
      <c r="C158" s="153" t="s">
        <v>150</v>
      </c>
      <c r="D158" s="102" t="s">
        <v>86</v>
      </c>
      <c r="E158" s="89">
        <f>E114+E120-E136</f>
        <v>793</v>
      </c>
      <c r="F158" s="84"/>
      <c r="G158" s="75">
        <f>E158*F158</f>
        <v>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85" customFormat="1" ht="15" customHeight="1" x14ac:dyDescent="0.2">
      <c r="A159" s="100"/>
      <c r="B159" s="81"/>
      <c r="C159" s="153"/>
      <c r="D159" s="102"/>
      <c r="E159" s="89"/>
      <c r="F159" s="84"/>
      <c r="G159" s="7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85" customFormat="1" ht="30" x14ac:dyDescent="0.2">
      <c r="A160" s="100">
        <v>21</v>
      </c>
      <c r="B160" s="81" t="s">
        <v>151</v>
      </c>
      <c r="C160" s="153" t="s">
        <v>152</v>
      </c>
      <c r="D160" s="102" t="s">
        <v>86</v>
      </c>
      <c r="E160" s="89">
        <f>E116+E122</f>
        <v>336</v>
      </c>
      <c r="F160" s="84"/>
      <c r="G160" s="75">
        <f>E160*F160</f>
        <v>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85" customFormat="1" ht="15" customHeight="1" x14ac:dyDescent="0.2">
      <c r="A161" s="100"/>
      <c r="B161" s="81"/>
      <c r="C161" s="153"/>
      <c r="D161" s="102"/>
      <c r="E161" s="89"/>
      <c r="F161" s="84"/>
      <c r="G161" s="7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85" customFormat="1" ht="30" x14ac:dyDescent="0.2">
      <c r="A162" s="100">
        <v>22</v>
      </c>
      <c r="B162" s="81" t="s">
        <v>153</v>
      </c>
      <c r="C162" s="153" t="s">
        <v>154</v>
      </c>
      <c r="D162" s="102" t="s">
        <v>86</v>
      </c>
      <c r="E162" s="89">
        <f>E118+E124</f>
        <v>144</v>
      </c>
      <c r="F162" s="84"/>
      <c r="G162" s="75">
        <f>E162*F162</f>
        <v>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85" customFormat="1" ht="15" customHeight="1" x14ac:dyDescent="0.2">
      <c r="A163" s="100"/>
      <c r="B163" s="81"/>
      <c r="C163" s="86"/>
      <c r="D163" s="102"/>
      <c r="E163" s="89"/>
      <c r="F163" s="84"/>
      <c r="G163" s="7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85" customFormat="1" ht="30" x14ac:dyDescent="0.2">
      <c r="A164" s="100">
        <v>23</v>
      </c>
      <c r="B164" s="81" t="s">
        <v>155</v>
      </c>
      <c r="C164" s="153" t="s">
        <v>156</v>
      </c>
      <c r="D164" s="102" t="s">
        <v>148</v>
      </c>
      <c r="E164" s="89">
        <f>E158*1.6+E160*1.7+E162*1.8</f>
        <v>2099.1999999999998</v>
      </c>
      <c r="F164" s="84"/>
      <c r="G164" s="75">
        <f>E164*F164</f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85" customFormat="1" ht="15" customHeight="1" x14ac:dyDescent="0.2">
      <c r="A165" s="100"/>
      <c r="B165" s="81"/>
      <c r="C165" s="86"/>
      <c r="D165" s="102"/>
      <c r="E165" s="89"/>
      <c r="F165" s="84"/>
      <c r="G165" s="7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85" customFormat="1" ht="30" x14ac:dyDescent="0.2">
      <c r="A166" s="100">
        <v>24</v>
      </c>
      <c r="B166" s="81" t="s">
        <v>157</v>
      </c>
      <c r="C166" s="106" t="s">
        <v>158</v>
      </c>
      <c r="D166" s="102" t="s">
        <v>148</v>
      </c>
      <c r="E166" s="89">
        <f>E89*0.1*1.8</f>
        <v>1.9800000000000002</v>
      </c>
      <c r="F166" s="84"/>
      <c r="G166" s="75">
        <f>E166*F166</f>
        <v>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93" customFormat="1" ht="15" customHeight="1" x14ac:dyDescent="0.2">
      <c r="A167" s="66"/>
      <c r="B167" s="90"/>
      <c r="C167" s="91"/>
      <c r="D167" s="92"/>
      <c r="E167" s="79"/>
      <c r="F167" s="75"/>
      <c r="G167" s="75"/>
    </row>
    <row r="168" spans="1:18" s="80" customFormat="1" ht="15" customHeight="1" x14ac:dyDescent="0.25">
      <c r="A168" s="94"/>
      <c r="B168" s="95"/>
      <c r="C168" s="95" t="s">
        <v>159</v>
      </c>
      <c r="D168" s="96"/>
      <c r="E168" s="88"/>
      <c r="F168" s="97"/>
      <c r="G168" s="98">
        <f>SUM(G108:G167)</f>
        <v>0</v>
      </c>
    </row>
    <row r="169" spans="1:18" s="69" customFormat="1" ht="15" customHeight="1" x14ac:dyDescent="0.2">
      <c r="A169" s="66"/>
      <c r="B169" s="112"/>
      <c r="C169" s="68"/>
      <c r="E169" s="75"/>
      <c r="F169" s="75"/>
      <c r="G169" s="75"/>
    </row>
    <row r="170" spans="1:18" s="69" customFormat="1" ht="15" customHeight="1" x14ac:dyDescent="0.2">
      <c r="A170" s="66"/>
      <c r="B170" s="112"/>
      <c r="C170" s="68"/>
      <c r="E170" s="75"/>
      <c r="F170" s="75"/>
      <c r="G170" s="75"/>
    </row>
    <row r="171" spans="1:18" s="80" customFormat="1" ht="15" customHeight="1" x14ac:dyDescent="0.25">
      <c r="A171" s="76"/>
      <c r="B171" s="77" t="s">
        <v>160</v>
      </c>
      <c r="C171" s="77" t="s">
        <v>15</v>
      </c>
      <c r="D171" s="78"/>
      <c r="E171" s="79"/>
      <c r="F171" s="75"/>
      <c r="G171" s="75" t="str">
        <f>IF(ISBLANK(E171),"",IF(ISBLANK(F171),"",E171*F171))</f>
        <v/>
      </c>
    </row>
    <row r="172" spans="1:18" s="80" customFormat="1" ht="15" customHeight="1" x14ac:dyDescent="0.25">
      <c r="A172" s="76"/>
      <c r="B172" s="77"/>
      <c r="C172" s="77"/>
      <c r="D172" s="78"/>
      <c r="E172" s="79"/>
      <c r="F172" s="75"/>
      <c r="G172" s="75"/>
    </row>
    <row r="173" spans="1:18" s="85" customFormat="1" ht="15" customHeight="1" x14ac:dyDescent="0.2">
      <c r="A173" s="86"/>
      <c r="B173" s="101" t="s">
        <v>161</v>
      </c>
      <c r="C173" s="101" t="s">
        <v>162</v>
      </c>
      <c r="D173" s="102"/>
      <c r="E173" s="84"/>
      <c r="F173" s="84"/>
      <c r="G173" s="8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85" customFormat="1" ht="15" customHeight="1" x14ac:dyDescent="0.2">
      <c r="A174" s="86"/>
      <c r="B174" s="101"/>
      <c r="C174" s="101"/>
      <c r="D174" s="102"/>
      <c r="E174" s="84"/>
      <c r="F174" s="84"/>
      <c r="G174" s="8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85" customFormat="1" ht="15" customHeight="1" x14ac:dyDescent="0.2">
      <c r="A175" s="86"/>
      <c r="B175" s="101" t="s">
        <v>163</v>
      </c>
      <c r="C175" s="101" t="s">
        <v>164</v>
      </c>
      <c r="D175" s="102"/>
      <c r="E175" s="84"/>
      <c r="F175" s="84"/>
      <c r="G175" s="8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80" customFormat="1" ht="15" customHeight="1" x14ac:dyDescent="0.25">
      <c r="A176" s="76"/>
      <c r="B176" s="77"/>
      <c r="C176" s="77"/>
      <c r="D176" s="78"/>
      <c r="E176" s="79"/>
      <c r="F176" s="75"/>
      <c r="G176" s="75"/>
    </row>
    <row r="177" spans="1:18" s="85" customFormat="1" ht="45" x14ac:dyDescent="0.2">
      <c r="A177" s="86" t="s">
        <v>35</v>
      </c>
      <c r="B177" s="86" t="s">
        <v>165</v>
      </c>
      <c r="C177" s="106" t="s">
        <v>166</v>
      </c>
      <c r="D177" s="102" t="s">
        <v>86</v>
      </c>
      <c r="E177" s="84">
        <v>476</v>
      </c>
      <c r="F177" s="84"/>
      <c r="G177" s="75">
        <f>E177*F177</f>
        <v>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85" customFormat="1" ht="15" customHeight="1" x14ac:dyDescent="0.2">
      <c r="A178" s="86"/>
      <c r="B178" s="86"/>
      <c r="C178" s="86"/>
      <c r="D178" s="102"/>
      <c r="E178" s="84"/>
      <c r="F178" s="84"/>
      <c r="G178" s="7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85" customFormat="1" ht="50.25" customHeight="1" x14ac:dyDescent="0.2">
      <c r="A179" s="86"/>
      <c r="B179" s="101" t="s">
        <v>167</v>
      </c>
      <c r="C179" s="101" t="s">
        <v>168</v>
      </c>
      <c r="D179" s="102"/>
      <c r="E179" s="84"/>
      <c r="F179" s="84"/>
      <c r="G179" s="75" t="str">
        <f>IF(ISBLANK(E179),"",IF(ISBLANK(F179),"",E179*F179))</f>
        <v/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85" customFormat="1" ht="15" customHeight="1" x14ac:dyDescent="0.2">
      <c r="A180" s="86"/>
      <c r="B180" s="86"/>
      <c r="C180" s="86"/>
      <c r="D180" s="102"/>
      <c r="E180" s="84"/>
      <c r="F180" s="89"/>
      <c r="G180" s="75"/>
      <c r="I180" s="3"/>
      <c r="J180" s="3"/>
      <c r="K180" s="3"/>
      <c r="L180" s="3"/>
      <c r="M180" s="3"/>
    </row>
    <row r="181" spans="1:18" s="85" customFormat="1" ht="45" x14ac:dyDescent="0.2">
      <c r="A181" s="86" t="s">
        <v>39</v>
      </c>
      <c r="B181" s="113" t="s">
        <v>169</v>
      </c>
      <c r="C181" s="114" t="s">
        <v>170</v>
      </c>
      <c r="D181" s="102" t="s">
        <v>50</v>
      </c>
      <c r="E181" s="84">
        <v>19</v>
      </c>
      <c r="F181" s="89"/>
      <c r="G181" s="75">
        <f>E181*F181</f>
        <v>0</v>
      </c>
      <c r="I181" s="3"/>
      <c r="J181" s="3"/>
      <c r="K181" s="3"/>
      <c r="L181" s="3"/>
      <c r="M181" s="3"/>
    </row>
    <row r="182" spans="1:18" s="85" customFormat="1" ht="15" customHeight="1" x14ac:dyDescent="0.2">
      <c r="A182" s="86"/>
      <c r="B182" s="86"/>
      <c r="C182" s="86"/>
      <c r="D182" s="102"/>
      <c r="E182" s="84"/>
      <c r="F182" s="89"/>
      <c r="G182" s="75"/>
      <c r="I182" s="3"/>
      <c r="J182" s="3"/>
      <c r="K182" s="3"/>
      <c r="L182" s="3"/>
      <c r="M182" s="3"/>
    </row>
    <row r="183" spans="1:18" s="85" customFormat="1" ht="45" x14ac:dyDescent="0.2">
      <c r="A183" s="86" t="s">
        <v>47</v>
      </c>
      <c r="B183" s="113" t="s">
        <v>171</v>
      </c>
      <c r="C183" s="114" t="s">
        <v>172</v>
      </c>
      <c r="D183" s="102" t="s">
        <v>50</v>
      </c>
      <c r="E183" s="84">
        <v>1461</v>
      </c>
      <c r="F183" s="84"/>
      <c r="G183" s="75">
        <f>E183*F183</f>
        <v>0</v>
      </c>
      <c r="I183" s="4"/>
      <c r="J183" s="3"/>
      <c r="K183" s="3"/>
      <c r="L183" s="3"/>
      <c r="M183" s="3"/>
    </row>
    <row r="184" spans="1:18" s="85" customFormat="1" ht="15" customHeight="1" x14ac:dyDescent="0.2">
      <c r="A184" s="86"/>
      <c r="B184" s="86"/>
      <c r="C184" s="86"/>
      <c r="D184" s="102"/>
      <c r="E184" s="84"/>
      <c r="F184" s="84"/>
      <c r="G184" s="75"/>
      <c r="I184" s="4"/>
      <c r="J184" s="3"/>
      <c r="K184" s="3"/>
      <c r="L184" s="3"/>
      <c r="M184" s="3"/>
    </row>
    <row r="185" spans="1:18" s="85" customFormat="1" ht="15" customHeight="1" x14ac:dyDescent="0.2">
      <c r="A185" s="86"/>
      <c r="B185" s="101" t="s">
        <v>173</v>
      </c>
      <c r="C185" s="82" t="s">
        <v>174</v>
      </c>
      <c r="D185" s="102"/>
      <c r="E185" s="84"/>
      <c r="F185" s="84"/>
      <c r="G185" s="75"/>
      <c r="H185" s="3"/>
      <c r="I185" s="3"/>
      <c r="J185" s="3"/>
      <c r="K185" s="4"/>
      <c r="L185" s="3"/>
      <c r="M185" s="3"/>
      <c r="N185" s="3"/>
      <c r="O185" s="3"/>
      <c r="P185" s="3"/>
      <c r="Q185" s="3"/>
      <c r="R185" s="3"/>
    </row>
    <row r="186" spans="1:18" s="85" customFormat="1" ht="15" customHeight="1" x14ac:dyDescent="0.2">
      <c r="A186" s="86"/>
      <c r="B186" s="101"/>
      <c r="C186" s="82"/>
      <c r="D186" s="102"/>
      <c r="E186" s="84"/>
      <c r="F186" s="84"/>
      <c r="G186" s="75"/>
      <c r="H186" s="3"/>
      <c r="I186" s="3"/>
      <c r="J186" s="3"/>
      <c r="K186" s="4"/>
      <c r="L186" s="3"/>
      <c r="M186" s="3"/>
      <c r="N186" s="3"/>
      <c r="O186" s="3"/>
      <c r="P186" s="3"/>
      <c r="Q186" s="3"/>
      <c r="R186" s="3"/>
    </row>
    <row r="187" spans="1:18" s="85" customFormat="1" ht="15" customHeight="1" x14ac:dyDescent="0.2">
      <c r="A187" s="86"/>
      <c r="B187" s="101" t="s">
        <v>175</v>
      </c>
      <c r="C187" s="101" t="s">
        <v>176</v>
      </c>
      <c r="D187" s="102"/>
      <c r="E187" s="84"/>
      <c r="F187" s="84"/>
      <c r="G187" s="75" t="str">
        <f>IF(ISBLANK(E187),"",IF(ISBLANK(F187),"",E187*F187))</f>
        <v/>
      </c>
    </row>
    <row r="188" spans="1:18" s="85" customFormat="1" ht="15" customHeight="1" x14ac:dyDescent="0.2">
      <c r="A188" s="86"/>
      <c r="B188" s="101"/>
      <c r="C188" s="82"/>
      <c r="D188" s="102"/>
      <c r="E188" s="84"/>
      <c r="F188" s="84"/>
      <c r="G188" s="75"/>
      <c r="H188" s="3"/>
      <c r="I188" s="3"/>
      <c r="J188" s="3"/>
      <c r="K188" s="4"/>
      <c r="L188" s="3"/>
      <c r="M188" s="3"/>
      <c r="N188" s="3"/>
      <c r="O188" s="3"/>
      <c r="P188" s="3"/>
      <c r="Q188" s="3"/>
      <c r="R188" s="3"/>
    </row>
    <row r="189" spans="1:18" s="85" customFormat="1" ht="60" x14ac:dyDescent="0.2">
      <c r="A189" s="86" t="s">
        <v>51</v>
      </c>
      <c r="B189" s="86" t="s">
        <v>177</v>
      </c>
      <c r="C189" s="86" t="s">
        <v>178</v>
      </c>
      <c r="D189" s="102" t="s">
        <v>86</v>
      </c>
      <c r="E189" s="84">
        <v>14</v>
      </c>
      <c r="F189" s="89"/>
      <c r="G189" s="75">
        <f>E189*F189</f>
        <v>0</v>
      </c>
      <c r="I189" s="3"/>
      <c r="J189" s="3"/>
      <c r="K189" s="3"/>
      <c r="L189" s="3"/>
      <c r="M189" s="3"/>
    </row>
    <row r="190" spans="1:18" s="85" customFormat="1" ht="15" customHeight="1" x14ac:dyDescent="0.2">
      <c r="A190" s="86"/>
      <c r="B190" s="86"/>
      <c r="C190" s="86"/>
      <c r="D190" s="102"/>
      <c r="E190" s="84"/>
      <c r="F190" s="84"/>
      <c r="G190" s="7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85" customFormat="1" ht="31.5" x14ac:dyDescent="0.2">
      <c r="A191" s="86"/>
      <c r="B191" s="101" t="s">
        <v>179</v>
      </c>
      <c r="C191" s="101" t="s">
        <v>180</v>
      </c>
      <c r="D191" s="102"/>
      <c r="E191" s="84"/>
      <c r="F191" s="84"/>
      <c r="G191" s="75" t="str">
        <f>IF(ISBLANK(E191),"",IF(ISBLANK(F191),"",E191*F191))</f>
        <v/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85" customFormat="1" ht="15" customHeight="1" x14ac:dyDescent="0.2">
      <c r="A192" s="86"/>
      <c r="B192" s="86"/>
      <c r="C192" s="86"/>
      <c r="D192" s="102"/>
      <c r="E192" s="84"/>
      <c r="F192" s="89"/>
      <c r="G192" s="75"/>
      <c r="I192" s="3"/>
      <c r="J192" s="3"/>
      <c r="K192" s="3"/>
      <c r="L192" s="3"/>
      <c r="M192" s="3"/>
    </row>
    <row r="193" spans="1:18" s="85" customFormat="1" ht="50.25" customHeight="1" x14ac:dyDescent="0.2">
      <c r="A193" s="86" t="s">
        <v>54</v>
      </c>
      <c r="B193" s="113" t="s">
        <v>181</v>
      </c>
      <c r="C193" s="114" t="s">
        <v>182</v>
      </c>
      <c r="D193" s="102" t="s">
        <v>50</v>
      </c>
      <c r="E193" s="84">
        <v>19</v>
      </c>
      <c r="F193" s="89"/>
      <c r="G193" s="75">
        <f>E193*F193</f>
        <v>0</v>
      </c>
      <c r="I193" s="3"/>
      <c r="J193" s="3"/>
      <c r="K193" s="3"/>
      <c r="L193" s="3"/>
      <c r="M193" s="3"/>
    </row>
    <row r="194" spans="1:18" s="85" customFormat="1" ht="15" customHeight="1" x14ac:dyDescent="0.2">
      <c r="A194" s="86"/>
      <c r="D194" s="102"/>
      <c r="E194" s="84"/>
      <c r="F194" s="89"/>
      <c r="G194" s="7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85" customFormat="1" ht="45" x14ac:dyDescent="0.2">
      <c r="A195" s="86" t="s">
        <v>57</v>
      </c>
      <c r="B195" s="113" t="s">
        <v>183</v>
      </c>
      <c r="C195" s="114" t="s">
        <v>184</v>
      </c>
      <c r="D195" s="102" t="s">
        <v>50</v>
      </c>
      <c r="E195" s="84">
        <v>1461</v>
      </c>
      <c r="F195" s="84"/>
      <c r="G195" s="75">
        <f>E195*F195</f>
        <v>0</v>
      </c>
      <c r="I195" s="3"/>
      <c r="J195" s="3"/>
      <c r="K195" s="3"/>
      <c r="L195" s="3"/>
      <c r="M195" s="3"/>
    </row>
    <row r="196" spans="1:18" s="85" customFormat="1" ht="15" customHeight="1" x14ac:dyDescent="0.2">
      <c r="A196" s="86"/>
      <c r="B196" s="86"/>
      <c r="C196" s="86"/>
      <c r="D196" s="102"/>
      <c r="E196" s="84"/>
      <c r="F196" s="84"/>
      <c r="G196" s="75"/>
      <c r="I196" s="3"/>
      <c r="J196" s="3"/>
      <c r="K196" s="3"/>
      <c r="L196" s="3"/>
      <c r="M196" s="3"/>
    </row>
    <row r="197" spans="1:18" s="85" customFormat="1" ht="15" customHeight="1" x14ac:dyDescent="0.2">
      <c r="A197" s="86"/>
      <c r="B197" s="101" t="s">
        <v>185</v>
      </c>
      <c r="C197" s="101" t="s">
        <v>186</v>
      </c>
      <c r="D197" s="102"/>
      <c r="E197" s="84"/>
      <c r="F197" s="84"/>
      <c r="G197" s="75" t="str">
        <f>IF(ISBLANK(E197),"",IF(ISBLANK(F197),"",E197*F197))</f>
        <v/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80" customFormat="1" ht="15" customHeight="1" x14ac:dyDescent="0.25">
      <c r="A198" s="76"/>
      <c r="B198" s="77"/>
      <c r="C198" s="77"/>
      <c r="D198" s="78"/>
      <c r="E198" s="79"/>
      <c r="F198" s="75"/>
      <c r="G198" s="75"/>
    </row>
    <row r="199" spans="1:18" s="85" customFormat="1" ht="15" customHeight="1" x14ac:dyDescent="0.2">
      <c r="A199" s="86"/>
      <c r="B199" s="101" t="s">
        <v>187</v>
      </c>
      <c r="C199" s="101" t="s">
        <v>188</v>
      </c>
      <c r="D199" s="102"/>
      <c r="E199" s="84"/>
      <c r="F199" s="84"/>
      <c r="G199" s="75" t="str">
        <f>IF(ISBLANK(E199),"",IF(ISBLANK(F199),"",E199*F199))</f>
        <v/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85" customFormat="1" ht="15" customHeight="1" x14ac:dyDescent="0.2">
      <c r="A200" s="86"/>
      <c r="B200" s="101"/>
      <c r="C200" s="101"/>
      <c r="D200" s="102"/>
      <c r="E200" s="84"/>
      <c r="F200" s="84"/>
      <c r="G200" s="7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85" customFormat="1" ht="30" x14ac:dyDescent="0.2">
      <c r="A201" s="86" t="s">
        <v>60</v>
      </c>
      <c r="B201" s="86" t="s">
        <v>189</v>
      </c>
      <c r="C201" s="86" t="s">
        <v>190</v>
      </c>
      <c r="D201" s="102" t="s">
        <v>86</v>
      </c>
      <c r="E201" s="84">
        <v>14</v>
      </c>
      <c r="F201" s="84"/>
      <c r="G201" s="75">
        <f>E201*F201</f>
        <v>0</v>
      </c>
      <c r="I201" s="3"/>
      <c r="J201" s="3"/>
      <c r="K201" s="3"/>
      <c r="L201" s="3"/>
      <c r="M201" s="3"/>
    </row>
    <row r="202" spans="1:18" s="85" customFormat="1" ht="15" customHeight="1" x14ac:dyDescent="0.2">
      <c r="A202" s="86"/>
      <c r="B202" s="86"/>
      <c r="C202" s="86"/>
      <c r="D202" s="102"/>
      <c r="E202" s="84"/>
      <c r="F202" s="84"/>
      <c r="G202" s="75"/>
      <c r="I202" s="3"/>
      <c r="J202" s="3"/>
      <c r="K202" s="3"/>
      <c r="L202" s="3"/>
      <c r="M202" s="3"/>
    </row>
    <row r="203" spans="1:18" s="85" customFormat="1" ht="30" x14ac:dyDescent="0.2">
      <c r="A203" s="86" t="s">
        <v>63</v>
      </c>
      <c r="B203" s="86" t="s">
        <v>191</v>
      </c>
      <c r="C203" s="86" t="s">
        <v>192</v>
      </c>
      <c r="D203" s="102" t="s">
        <v>86</v>
      </c>
      <c r="E203" s="84">
        <v>12.6</v>
      </c>
      <c r="F203" s="84"/>
      <c r="G203" s="75">
        <f>E203*F203</f>
        <v>0</v>
      </c>
      <c r="H203" s="3"/>
      <c r="I203" s="3"/>
      <c r="J203" s="3"/>
      <c r="K203" s="4"/>
      <c r="L203" s="3"/>
      <c r="M203" s="3"/>
      <c r="N203" s="3"/>
      <c r="O203" s="3"/>
      <c r="P203" s="3"/>
      <c r="Q203" s="3"/>
      <c r="R203" s="3"/>
    </row>
    <row r="204" spans="1:18" s="85" customFormat="1" ht="15" customHeight="1" x14ac:dyDescent="0.2">
      <c r="A204" s="86"/>
      <c r="B204" s="86"/>
      <c r="C204" s="86"/>
      <c r="D204" s="102"/>
      <c r="E204" s="84"/>
      <c r="F204" s="84"/>
      <c r="G204" s="75"/>
      <c r="H204" s="3"/>
      <c r="I204" s="3"/>
      <c r="J204" s="3"/>
      <c r="K204" s="4"/>
      <c r="L204" s="3"/>
      <c r="M204" s="3"/>
      <c r="N204" s="3"/>
      <c r="O204" s="3"/>
      <c r="P204" s="3"/>
      <c r="Q204" s="3"/>
      <c r="R204" s="3"/>
    </row>
    <row r="205" spans="1:18" s="99" customFormat="1" ht="15" customHeight="1" x14ac:dyDescent="0.25">
      <c r="A205" s="94"/>
      <c r="B205" s="95"/>
      <c r="C205" s="95" t="s">
        <v>193</v>
      </c>
      <c r="D205" s="96"/>
      <c r="E205" s="88"/>
      <c r="F205" s="97"/>
      <c r="G205" s="98">
        <f>SUM(G171:G203)</f>
        <v>0</v>
      </c>
    </row>
    <row r="206" spans="1:18" s="93" customFormat="1" ht="15" customHeight="1" x14ac:dyDescent="0.2">
      <c r="A206" s="66"/>
      <c r="B206" s="90"/>
      <c r="C206" s="90"/>
      <c r="D206" s="92"/>
      <c r="E206" s="79"/>
      <c r="F206" s="75"/>
      <c r="G206" s="75"/>
    </row>
    <row r="207" spans="1:18" s="93" customFormat="1" ht="15" customHeight="1" x14ac:dyDescent="0.2">
      <c r="A207" s="66"/>
      <c r="B207" s="90"/>
      <c r="C207" s="90"/>
      <c r="D207" s="92"/>
      <c r="E207" s="79"/>
      <c r="F207" s="75"/>
      <c r="G207" s="75"/>
    </row>
    <row r="208" spans="1:18" s="80" customFormat="1" ht="15" customHeight="1" x14ac:dyDescent="0.25">
      <c r="A208" s="76"/>
      <c r="B208" s="77" t="s">
        <v>194</v>
      </c>
      <c r="C208" s="77" t="s">
        <v>17</v>
      </c>
      <c r="D208" s="115"/>
      <c r="E208" s="75"/>
      <c r="F208" s="75"/>
      <c r="G208" s="75" t="str">
        <f>IF(ISBLANK(E208),"",IF(ISBLANK(F208),"",E208*F208))</f>
        <v/>
      </c>
    </row>
    <row r="209" spans="1:18" s="80" customFormat="1" ht="15" customHeight="1" x14ac:dyDescent="0.25">
      <c r="A209" s="76"/>
      <c r="B209" s="77"/>
      <c r="C209" s="77"/>
      <c r="D209" s="115"/>
      <c r="E209" s="75"/>
      <c r="F209" s="75"/>
      <c r="G209" s="75"/>
    </row>
    <row r="210" spans="1:18" s="85" customFormat="1" ht="15" customHeight="1" x14ac:dyDescent="0.2">
      <c r="A210" s="100"/>
      <c r="B210" s="82" t="s">
        <v>195</v>
      </c>
      <c r="C210" s="116" t="s">
        <v>196</v>
      </c>
      <c r="D210" s="83"/>
      <c r="E210" s="84"/>
      <c r="F210" s="84"/>
      <c r="G210" s="84"/>
      <c r="H210" s="3"/>
      <c r="I210" s="3"/>
      <c r="J210" s="3"/>
      <c r="K210" s="3"/>
      <c r="L210" s="3"/>
      <c r="M210" s="3"/>
      <c r="N210" s="3"/>
      <c r="O210" s="3"/>
      <c r="P210" s="3"/>
    </row>
    <row r="211" spans="1:18" s="85" customFormat="1" ht="15" hidden="1" customHeight="1" x14ac:dyDescent="0.2">
      <c r="A211" s="100"/>
      <c r="B211" s="81"/>
      <c r="C211" s="117"/>
      <c r="D211" s="83"/>
      <c r="E211" s="84"/>
      <c r="F211" s="84"/>
      <c r="G211" s="59"/>
      <c r="H211" s="3"/>
      <c r="I211" s="3"/>
      <c r="J211" s="3"/>
      <c r="K211" s="3"/>
      <c r="L211" s="3"/>
      <c r="M211" s="3"/>
      <c r="N211" s="3"/>
      <c r="O211" s="3"/>
      <c r="P211" s="3"/>
    </row>
    <row r="212" spans="1:18" s="121" customFormat="1" ht="60" hidden="1" x14ac:dyDescent="0.2">
      <c r="A212" s="1">
        <v>1</v>
      </c>
      <c r="B212" s="81" t="s">
        <v>197</v>
      </c>
      <c r="C212" s="118" t="s">
        <v>198</v>
      </c>
      <c r="D212" s="83" t="s">
        <v>50</v>
      </c>
      <c r="E212" s="119">
        <v>0</v>
      </c>
      <c r="F212" s="120">
        <v>40</v>
      </c>
      <c r="G212" s="4">
        <f>IF(ISBLANK(E212),"",IF(ISBLANK(F212),"",E212*F212))</f>
        <v>0</v>
      </c>
    </row>
    <row r="213" spans="1:18" s="85" customFormat="1" ht="15" customHeight="1" x14ac:dyDescent="0.2">
      <c r="A213" s="100"/>
      <c r="B213" s="81"/>
      <c r="C213" s="122"/>
      <c r="D213" s="83"/>
      <c r="E213" s="84"/>
      <c r="F213" s="84"/>
      <c r="G213" s="4"/>
      <c r="I213" s="4"/>
      <c r="J213" s="3"/>
      <c r="K213" s="3"/>
      <c r="L213" s="3"/>
      <c r="M213" s="3"/>
    </row>
    <row r="214" spans="1:18" s="85" customFormat="1" ht="45" x14ac:dyDescent="0.2">
      <c r="A214" s="100">
        <v>2</v>
      </c>
      <c r="B214" s="81" t="s">
        <v>93</v>
      </c>
      <c r="C214" s="122" t="s">
        <v>199</v>
      </c>
      <c r="D214" s="83" t="s">
        <v>77</v>
      </c>
      <c r="E214" s="84">
        <v>310</v>
      </c>
      <c r="F214" s="84"/>
      <c r="G214" s="75">
        <f>E214*F214</f>
        <v>0</v>
      </c>
      <c r="I214" s="4"/>
      <c r="J214" s="3"/>
      <c r="K214" s="3"/>
      <c r="L214" s="3"/>
      <c r="M214" s="3"/>
    </row>
    <row r="215" spans="1:18" s="85" customFormat="1" ht="15" customHeight="1" x14ac:dyDescent="0.2">
      <c r="A215" s="100"/>
      <c r="B215" s="81"/>
      <c r="C215" s="122"/>
      <c r="D215" s="83"/>
      <c r="E215" s="84"/>
      <c r="F215" s="84"/>
      <c r="G215" s="4"/>
      <c r="I215" s="4"/>
      <c r="J215" s="3"/>
      <c r="K215" s="3"/>
      <c r="L215" s="3"/>
      <c r="M215" s="3"/>
    </row>
    <row r="216" spans="1:18" s="85" customFormat="1" ht="30" x14ac:dyDescent="0.2">
      <c r="A216" s="100">
        <v>3</v>
      </c>
      <c r="B216" s="81" t="s">
        <v>93</v>
      </c>
      <c r="C216" s="123" t="s">
        <v>200</v>
      </c>
      <c r="D216" s="124" t="s">
        <v>42</v>
      </c>
      <c r="E216" s="89">
        <v>2</v>
      </c>
      <c r="F216" s="84"/>
      <c r="G216" s="75">
        <f>E216*F216</f>
        <v>0</v>
      </c>
      <c r="I216" s="3"/>
      <c r="J216" s="3"/>
      <c r="K216" s="3"/>
      <c r="L216" s="3"/>
      <c r="M216" s="3"/>
    </row>
    <row r="217" spans="1:18" s="80" customFormat="1" ht="15" customHeight="1" x14ac:dyDescent="0.25">
      <c r="A217" s="76"/>
      <c r="B217" s="77"/>
      <c r="C217" s="77"/>
      <c r="D217" s="115"/>
      <c r="E217" s="75"/>
      <c r="F217" s="75"/>
      <c r="G217" s="75"/>
    </row>
    <row r="218" spans="1:18" s="85" customFormat="1" ht="15" customHeight="1" x14ac:dyDescent="0.25">
      <c r="A218" s="100"/>
      <c r="B218" s="87" t="s">
        <v>201</v>
      </c>
      <c r="C218" s="87" t="s">
        <v>202</v>
      </c>
      <c r="D218" s="83"/>
      <c r="E218" s="84"/>
      <c r="F218" s="84"/>
      <c r="G218" s="59" t="str">
        <f>IF(ISBLANK(E218),"",IF(ISBLANK(F218),"",E218*F218))</f>
        <v/>
      </c>
      <c r="I218" s="4"/>
      <c r="J218" s="3"/>
      <c r="K218" s="3"/>
      <c r="L218" s="3"/>
      <c r="M218" s="3"/>
    </row>
    <row r="219" spans="1:18" s="85" customFormat="1" ht="15" customHeight="1" x14ac:dyDescent="0.25">
      <c r="A219" s="100"/>
      <c r="B219" s="87"/>
      <c r="C219" s="125"/>
      <c r="D219" s="83"/>
      <c r="E219" s="84"/>
      <c r="F219" s="84"/>
      <c r="G219" s="84"/>
      <c r="I219" s="4"/>
      <c r="J219" s="3"/>
      <c r="K219" s="3"/>
      <c r="L219" s="3"/>
      <c r="M219" s="3"/>
    </row>
    <row r="220" spans="1:18" s="85" customFormat="1" ht="75" x14ac:dyDescent="0.2">
      <c r="A220" s="100">
        <v>4</v>
      </c>
      <c r="B220" s="81" t="s">
        <v>203</v>
      </c>
      <c r="C220" s="154" t="s">
        <v>282</v>
      </c>
      <c r="D220" s="83" t="s">
        <v>77</v>
      </c>
      <c r="E220" s="84">
        <v>233</v>
      </c>
      <c r="F220" s="84"/>
      <c r="G220" s="75">
        <f>E220*F220</f>
        <v>0</v>
      </c>
      <c r="I220" s="4"/>
      <c r="J220" s="3"/>
      <c r="K220" s="3"/>
      <c r="L220" s="3"/>
      <c r="M220" s="3"/>
    </row>
    <row r="221" spans="1:18" s="85" customFormat="1" ht="15" customHeight="1" x14ac:dyDescent="0.2">
      <c r="A221" s="100"/>
      <c r="B221" s="81"/>
      <c r="C221" s="118"/>
      <c r="D221" s="83"/>
      <c r="E221" s="84"/>
      <c r="F221" s="84"/>
      <c r="G221" s="4"/>
      <c r="I221" s="4"/>
      <c r="J221" s="3"/>
      <c r="K221" s="3"/>
      <c r="L221" s="3"/>
      <c r="M221" s="3"/>
    </row>
    <row r="222" spans="1:18" s="85" customFormat="1" ht="30" x14ac:dyDescent="0.2">
      <c r="A222" s="100">
        <v>5</v>
      </c>
      <c r="B222" s="81" t="s">
        <v>93</v>
      </c>
      <c r="C222" s="118" t="s">
        <v>204</v>
      </c>
      <c r="D222" s="83" t="s">
        <v>42</v>
      </c>
      <c r="E222" s="84">
        <v>1</v>
      </c>
      <c r="F222" s="84"/>
      <c r="G222" s="75">
        <f>E222*F222</f>
        <v>0</v>
      </c>
      <c r="I222" s="4"/>
      <c r="J222" s="3"/>
      <c r="K222" s="3"/>
      <c r="L222" s="3"/>
      <c r="M222" s="3"/>
    </row>
    <row r="223" spans="1:18" s="80" customFormat="1" ht="15" customHeight="1" x14ac:dyDescent="0.25">
      <c r="A223" s="76"/>
      <c r="B223" s="77"/>
      <c r="C223" s="77"/>
      <c r="D223" s="115"/>
      <c r="E223" s="75"/>
      <c r="F223" s="75"/>
      <c r="G223" s="75"/>
    </row>
    <row r="224" spans="1:18" s="85" customFormat="1" ht="15" customHeight="1" x14ac:dyDescent="0.2">
      <c r="A224" s="100"/>
      <c r="B224" s="82" t="s">
        <v>205</v>
      </c>
      <c r="C224" s="82" t="s">
        <v>206</v>
      </c>
      <c r="D224" s="83"/>
      <c r="E224" s="84"/>
      <c r="F224" s="84"/>
      <c r="G224" s="59" t="str">
        <f>IF(ISBLANK(E224),"",IF(ISBLANK(F224),"",E224*F224))</f>
        <v/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256" s="85" customFormat="1" ht="15" customHeight="1" x14ac:dyDescent="0.2">
      <c r="A225" s="100"/>
      <c r="B225" s="82"/>
      <c r="C225" s="82"/>
      <c r="D225" s="83"/>
      <c r="E225" s="84"/>
      <c r="F225" s="84"/>
      <c r="G225" s="5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256" s="85" customFormat="1" ht="45" x14ac:dyDescent="0.2">
      <c r="A226" s="100">
        <v>6</v>
      </c>
      <c r="B226" s="81" t="s">
        <v>207</v>
      </c>
      <c r="C226" s="118" t="s">
        <v>208</v>
      </c>
      <c r="D226" s="83" t="s">
        <v>42</v>
      </c>
      <c r="E226" s="89">
        <v>1</v>
      </c>
      <c r="F226" s="89"/>
      <c r="G226" s="75">
        <f>E226*F226</f>
        <v>0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256" s="110" customFormat="1" ht="15" customHeight="1" x14ac:dyDescent="0.2">
      <c r="A227" s="104"/>
      <c r="B227" s="105"/>
      <c r="C227" s="123"/>
      <c r="D227" s="124"/>
      <c r="E227" s="89"/>
      <c r="F227" s="89"/>
      <c r="G227" s="109"/>
      <c r="I227" s="108"/>
      <c r="J227" s="108"/>
      <c r="K227" s="108"/>
      <c r="L227" s="108"/>
      <c r="M227" s="108"/>
    </row>
    <row r="228" spans="1:256" s="110" customFormat="1" ht="45" x14ac:dyDescent="0.2">
      <c r="A228" s="104">
        <v>7</v>
      </c>
      <c r="B228" s="81" t="s">
        <v>209</v>
      </c>
      <c r="C228" s="118" t="s">
        <v>210</v>
      </c>
      <c r="D228" s="83" t="s">
        <v>42</v>
      </c>
      <c r="E228" s="84">
        <v>2</v>
      </c>
      <c r="F228" s="84"/>
      <c r="G228" s="75">
        <f>E228*F228</f>
        <v>0</v>
      </c>
      <c r="I228" s="108"/>
      <c r="J228" s="108"/>
      <c r="K228" s="108"/>
      <c r="L228" s="108"/>
      <c r="M228" s="108"/>
    </row>
    <row r="229" spans="1:256" s="110" customFormat="1" ht="15" customHeight="1" x14ac:dyDescent="0.2">
      <c r="A229" s="104"/>
      <c r="B229" s="81"/>
      <c r="C229" s="118"/>
      <c r="D229" s="83"/>
      <c r="E229" s="84"/>
      <c r="F229" s="84"/>
      <c r="G229" s="4"/>
      <c r="I229" s="108"/>
      <c r="J229" s="108"/>
      <c r="K229" s="108"/>
      <c r="L229" s="108"/>
      <c r="M229" s="108"/>
    </row>
    <row r="230" spans="1:256" s="117" customFormat="1" ht="60" x14ac:dyDescent="0.2">
      <c r="A230" s="104">
        <v>8</v>
      </c>
      <c r="B230" s="105" t="s">
        <v>211</v>
      </c>
      <c r="C230" s="123" t="s">
        <v>212</v>
      </c>
      <c r="D230" s="124" t="s">
        <v>42</v>
      </c>
      <c r="E230" s="89">
        <v>1</v>
      </c>
      <c r="F230" s="89"/>
      <c r="G230" s="75">
        <f>E230*F230</f>
        <v>0</v>
      </c>
      <c r="H230" s="110"/>
      <c r="I230" s="108"/>
      <c r="J230" s="108"/>
      <c r="K230" s="108"/>
      <c r="L230" s="108"/>
      <c r="M230" s="108"/>
      <c r="N230" s="110"/>
      <c r="O230" s="110"/>
      <c r="P230" s="110"/>
      <c r="Q230" s="110"/>
      <c r="R230" s="110"/>
      <c r="HU230" s="110"/>
      <c r="HV230" s="110"/>
      <c r="HW230" s="110"/>
      <c r="HX230" s="110"/>
      <c r="HY230" s="110"/>
      <c r="HZ230" s="110"/>
      <c r="IA230" s="110"/>
      <c r="IB230" s="110"/>
      <c r="IC230" s="110"/>
      <c r="ID230" s="110"/>
      <c r="IE230" s="110"/>
      <c r="IF230" s="110"/>
      <c r="IG230" s="110"/>
      <c r="IH230" s="110"/>
      <c r="II230" s="110"/>
      <c r="IJ230" s="110"/>
      <c r="IK230" s="110"/>
      <c r="IL230" s="110"/>
      <c r="IM230" s="110"/>
      <c r="IN230" s="110"/>
      <c r="IO230" s="110"/>
      <c r="IP230" s="110"/>
      <c r="IQ230" s="110"/>
      <c r="IR230" s="110"/>
      <c r="IS230" s="110"/>
      <c r="IT230" s="110"/>
      <c r="IU230" s="110"/>
      <c r="IV230" s="110"/>
    </row>
    <row r="231" spans="1:256" s="85" customFormat="1" ht="15" customHeight="1" x14ac:dyDescent="0.2">
      <c r="A231" s="100"/>
      <c r="B231" s="81"/>
      <c r="C231" s="117"/>
      <c r="D231" s="83"/>
      <c r="E231" s="84"/>
      <c r="F231" s="89"/>
      <c r="G231" s="4"/>
      <c r="I231" s="3"/>
      <c r="J231" s="3"/>
      <c r="K231" s="3"/>
      <c r="L231" s="3"/>
      <c r="M231" s="3"/>
    </row>
    <row r="232" spans="1:256" s="85" customFormat="1" ht="60" x14ac:dyDescent="0.2">
      <c r="A232" s="104">
        <v>9</v>
      </c>
      <c r="B232" s="81" t="s">
        <v>213</v>
      </c>
      <c r="C232" s="118" t="s">
        <v>214</v>
      </c>
      <c r="D232" s="83" t="s">
        <v>42</v>
      </c>
      <c r="E232" s="84">
        <v>2</v>
      </c>
      <c r="F232" s="84"/>
      <c r="G232" s="75">
        <f>E232*F232</f>
        <v>0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256" s="85" customFormat="1" ht="15" customHeight="1" x14ac:dyDescent="0.2">
      <c r="A233" s="100"/>
      <c r="B233" s="81"/>
      <c r="C233" s="118"/>
      <c r="D233" s="83"/>
      <c r="E233" s="84"/>
      <c r="F233" s="84"/>
      <c r="G233" s="59"/>
      <c r="I233" s="3"/>
      <c r="J233" s="3"/>
      <c r="K233" s="3"/>
      <c r="L233" s="3"/>
      <c r="M233" s="3"/>
    </row>
    <row r="234" spans="1:256" s="85" customFormat="1" ht="15" customHeight="1" x14ac:dyDescent="0.25">
      <c r="A234" s="100"/>
      <c r="B234" s="82" t="s">
        <v>215</v>
      </c>
      <c r="C234" s="87" t="s">
        <v>216</v>
      </c>
      <c r="D234" s="83"/>
      <c r="E234" s="84"/>
      <c r="F234" s="84"/>
      <c r="G234" s="59" t="str">
        <f>IF(ISBLANK(E234),"",IF(ISBLANK(F234),"",E234*F234))</f>
        <v/>
      </c>
      <c r="I234" s="4"/>
      <c r="J234" s="3"/>
      <c r="K234" s="3"/>
      <c r="L234" s="3"/>
      <c r="M234" s="3"/>
    </row>
    <row r="235" spans="1:256" s="85" customFormat="1" ht="15" customHeight="1" x14ac:dyDescent="0.2">
      <c r="A235" s="100"/>
      <c r="B235" s="81"/>
      <c r="C235" s="118"/>
      <c r="D235" s="83"/>
      <c r="E235" s="84"/>
      <c r="F235" s="84"/>
      <c r="G235" s="4"/>
      <c r="I235" s="3"/>
      <c r="J235" s="3"/>
      <c r="K235" s="3"/>
      <c r="L235" s="3"/>
      <c r="M235" s="3"/>
    </row>
    <row r="236" spans="1:256" s="88" customFormat="1" ht="45" x14ac:dyDescent="0.2">
      <c r="A236" s="100">
        <v>10</v>
      </c>
      <c r="B236" s="81" t="s">
        <v>217</v>
      </c>
      <c r="C236" s="118" t="s">
        <v>218</v>
      </c>
      <c r="D236" s="83" t="s">
        <v>77</v>
      </c>
      <c r="E236" s="84">
        <v>33.4</v>
      </c>
      <c r="F236" s="84"/>
      <c r="G236" s="75">
        <f>E236*F236</f>
        <v>0</v>
      </c>
      <c r="H236" s="85"/>
      <c r="I236" s="3"/>
      <c r="J236" s="3"/>
      <c r="K236" s="3"/>
      <c r="L236" s="3"/>
      <c r="M236" s="3"/>
      <c r="N236" s="85"/>
      <c r="O236" s="85"/>
      <c r="P236" s="85"/>
      <c r="Q236" s="85"/>
      <c r="R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85"/>
      <c r="IH236" s="85"/>
      <c r="II236" s="85"/>
      <c r="IJ236" s="85"/>
      <c r="IK236" s="85"/>
      <c r="IL236" s="85"/>
      <c r="IM236" s="85"/>
      <c r="IN236" s="85"/>
      <c r="IO236" s="85"/>
      <c r="IP236" s="85"/>
      <c r="IQ236" s="85"/>
      <c r="IR236" s="85"/>
      <c r="IS236" s="85"/>
      <c r="IT236" s="85"/>
      <c r="IU236" s="85"/>
      <c r="IV236" s="85"/>
    </row>
    <row r="237" spans="1:256" s="85" customFormat="1" ht="15" customHeight="1" x14ac:dyDescent="0.2">
      <c r="A237" s="100"/>
      <c r="B237" s="81"/>
      <c r="C237" s="118"/>
      <c r="D237" s="83"/>
      <c r="E237" s="84"/>
      <c r="F237" s="89"/>
      <c r="G237" s="4"/>
      <c r="I237" s="4"/>
      <c r="J237" s="3"/>
      <c r="K237" s="3"/>
      <c r="L237" s="3"/>
      <c r="M237" s="3"/>
    </row>
    <row r="238" spans="1:256" s="85" customFormat="1" ht="60" x14ac:dyDescent="0.2">
      <c r="A238" s="100">
        <v>11</v>
      </c>
      <c r="B238" s="81" t="s">
        <v>219</v>
      </c>
      <c r="C238" s="118" t="s">
        <v>220</v>
      </c>
      <c r="D238" s="83" t="s">
        <v>77</v>
      </c>
      <c r="E238" s="84">
        <v>33.4</v>
      </c>
      <c r="F238" s="84"/>
      <c r="G238" s="75">
        <f>E238*F238</f>
        <v>0</v>
      </c>
      <c r="I238" s="3"/>
      <c r="J238" s="3"/>
      <c r="K238" s="3"/>
      <c r="L238" s="3"/>
      <c r="M238" s="3"/>
    </row>
    <row r="239" spans="1:256" s="85" customFormat="1" ht="15" customHeight="1" x14ac:dyDescent="0.2">
      <c r="A239" s="100"/>
      <c r="B239" s="81"/>
      <c r="C239" s="118"/>
      <c r="D239" s="83"/>
      <c r="E239" s="84"/>
      <c r="F239" s="84"/>
      <c r="G239" s="59"/>
      <c r="I239" s="3"/>
      <c r="J239" s="3"/>
      <c r="K239" s="3"/>
      <c r="L239" s="3"/>
      <c r="M239" s="3"/>
    </row>
    <row r="240" spans="1:256" s="88" customFormat="1" ht="60" x14ac:dyDescent="0.2">
      <c r="A240" s="100">
        <v>12</v>
      </c>
      <c r="B240" s="81" t="s">
        <v>221</v>
      </c>
      <c r="C240" s="118" t="s">
        <v>222</v>
      </c>
      <c r="D240" s="83" t="s">
        <v>42</v>
      </c>
      <c r="E240" s="84">
        <v>3</v>
      </c>
      <c r="F240" s="84"/>
      <c r="G240" s="75">
        <f>E240*F240</f>
        <v>0</v>
      </c>
      <c r="H240" s="85"/>
      <c r="I240" s="3"/>
      <c r="J240" s="3"/>
      <c r="K240" s="3"/>
      <c r="L240" s="3"/>
      <c r="M240" s="3"/>
      <c r="HU240" s="85"/>
      <c r="HV240" s="85"/>
      <c r="HW240" s="85"/>
      <c r="HX240" s="85"/>
      <c r="HY240" s="85"/>
      <c r="HZ240" s="85"/>
      <c r="IA240" s="85"/>
      <c r="IB240" s="85"/>
      <c r="IC240" s="85"/>
      <c r="ID240" s="85"/>
      <c r="IE240" s="85"/>
      <c r="IF240" s="85"/>
      <c r="IG240" s="85"/>
      <c r="IH240" s="85"/>
      <c r="II240" s="85"/>
      <c r="IJ240" s="85"/>
      <c r="IK240" s="85"/>
      <c r="IL240" s="85"/>
      <c r="IM240" s="85"/>
      <c r="IN240" s="85"/>
      <c r="IO240" s="85"/>
      <c r="IP240" s="85"/>
      <c r="IQ240" s="85"/>
      <c r="IR240" s="85"/>
      <c r="IS240" s="85"/>
      <c r="IT240" s="85"/>
      <c r="IU240" s="85"/>
      <c r="IV240" s="85"/>
    </row>
    <row r="241" spans="1:18" s="130" customFormat="1" ht="15" customHeight="1" x14ac:dyDescent="0.2">
      <c r="A241" s="126"/>
      <c r="B241" s="127"/>
      <c r="C241" s="128"/>
      <c r="D241" s="129"/>
      <c r="E241" s="79"/>
      <c r="F241" s="75"/>
      <c r="G241" s="75"/>
    </row>
    <row r="242" spans="1:18" s="132" customFormat="1" ht="15" customHeight="1" x14ac:dyDescent="0.25">
      <c r="A242" s="94"/>
      <c r="B242" s="95"/>
      <c r="C242" s="95" t="s">
        <v>223</v>
      </c>
      <c r="D242" s="96"/>
      <c r="E242" s="88"/>
      <c r="F242" s="97"/>
      <c r="G242" s="98">
        <f>SUM(G208:G241)</f>
        <v>0</v>
      </c>
      <c r="H242" s="131"/>
    </row>
    <row r="243" spans="1:18" s="137" customFormat="1" ht="15" customHeight="1" x14ac:dyDescent="0.2">
      <c r="A243" s="66"/>
      <c r="B243" s="133"/>
      <c r="C243" s="68"/>
      <c r="D243" s="134"/>
      <c r="E243" s="135"/>
      <c r="F243" s="75"/>
      <c r="G243" s="135"/>
      <c r="H243" s="136"/>
    </row>
    <row r="244" spans="1:18" s="137" customFormat="1" ht="15" customHeight="1" x14ac:dyDescent="0.2">
      <c r="A244" s="66"/>
      <c r="B244" s="133"/>
      <c r="C244" s="68"/>
      <c r="D244" s="134"/>
      <c r="E244" s="135"/>
      <c r="F244" s="75"/>
      <c r="G244" s="135"/>
      <c r="H244" s="136"/>
    </row>
    <row r="245" spans="1:18" s="80" customFormat="1" ht="36" x14ac:dyDescent="0.25">
      <c r="A245" s="76"/>
      <c r="B245" s="77" t="s">
        <v>224</v>
      </c>
      <c r="C245" s="77" t="s">
        <v>19</v>
      </c>
      <c r="D245" s="115"/>
      <c r="E245" s="75"/>
      <c r="F245" s="75"/>
      <c r="G245" s="75" t="str">
        <f>IF(ISBLANK(E245),"",IF(ISBLANK(F245),"",E245*F245))</f>
        <v/>
      </c>
    </row>
    <row r="246" spans="1:18" s="80" customFormat="1" ht="15" customHeight="1" x14ac:dyDescent="0.25">
      <c r="A246" s="76"/>
      <c r="B246" s="77"/>
      <c r="C246" s="77"/>
      <c r="D246" s="115"/>
      <c r="E246" s="75"/>
      <c r="F246" s="75"/>
      <c r="G246" s="75"/>
    </row>
    <row r="247" spans="1:18" s="137" customFormat="1" ht="15" customHeight="1" x14ac:dyDescent="0.2">
      <c r="A247" s="138"/>
      <c r="B247" s="133"/>
      <c r="C247" s="68"/>
      <c r="D247" s="134"/>
      <c r="E247" s="135"/>
      <c r="F247" s="75"/>
      <c r="G247" s="135"/>
      <c r="H247" s="136"/>
    </row>
    <row r="248" spans="1:18" s="132" customFormat="1" ht="15" customHeight="1" x14ac:dyDescent="0.25">
      <c r="A248" s="94"/>
      <c r="B248" s="95"/>
      <c r="C248" s="95" t="s">
        <v>225</v>
      </c>
      <c r="D248" s="96"/>
      <c r="E248" s="88"/>
      <c r="F248" s="97"/>
      <c r="G248" s="98">
        <f>SUM(G247:G247)</f>
        <v>0</v>
      </c>
      <c r="H248" s="131"/>
    </row>
    <row r="249" spans="1:18" s="137" customFormat="1" ht="15" customHeight="1" x14ac:dyDescent="0.2">
      <c r="A249" s="66"/>
      <c r="B249" s="133"/>
      <c r="C249" s="68"/>
      <c r="D249" s="134"/>
      <c r="E249" s="135"/>
      <c r="F249" s="75"/>
      <c r="G249" s="135"/>
      <c r="H249" s="136"/>
    </row>
    <row r="250" spans="1:18" s="137" customFormat="1" ht="15" customHeight="1" x14ac:dyDescent="0.2">
      <c r="A250" s="66"/>
      <c r="B250" s="133"/>
      <c r="C250" s="68"/>
      <c r="D250" s="134"/>
      <c r="E250" s="135"/>
      <c r="F250" s="75"/>
      <c r="G250" s="135"/>
      <c r="H250" s="136"/>
    </row>
    <row r="251" spans="1:18" s="80" customFormat="1" ht="15" customHeight="1" x14ac:dyDescent="0.25">
      <c r="A251" s="76"/>
      <c r="B251" s="77" t="s">
        <v>226</v>
      </c>
      <c r="C251" s="77" t="s">
        <v>227</v>
      </c>
      <c r="D251" s="115"/>
      <c r="E251" s="75"/>
      <c r="F251" s="75"/>
      <c r="G251" s="75" t="str">
        <f>IF(ISBLANK(E251),"",IF(ISBLANK(F251),"",E251*F251))</f>
        <v/>
      </c>
    </row>
    <row r="252" spans="1:18" s="80" customFormat="1" ht="15" customHeight="1" x14ac:dyDescent="0.25">
      <c r="A252" s="76"/>
      <c r="B252" s="77"/>
      <c r="C252" s="77"/>
      <c r="D252" s="115"/>
      <c r="E252" s="75"/>
      <c r="F252" s="75"/>
      <c r="G252" s="75"/>
    </row>
    <row r="253" spans="1:18" s="85" customFormat="1" ht="15" customHeight="1" x14ac:dyDescent="0.2">
      <c r="A253" s="100"/>
      <c r="B253" s="82" t="s">
        <v>228</v>
      </c>
      <c r="C253" s="116" t="s">
        <v>229</v>
      </c>
      <c r="D253" s="102"/>
      <c r="E253" s="84"/>
      <c r="F253" s="84"/>
      <c r="G253" s="8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85" customFormat="1" ht="15" customHeight="1" x14ac:dyDescent="0.2">
      <c r="A254" s="100"/>
      <c r="B254" s="82"/>
      <c r="C254" s="116"/>
      <c r="D254" s="102"/>
      <c r="E254" s="84"/>
      <c r="F254" s="84"/>
      <c r="G254" s="8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85" customFormat="1" ht="45" x14ac:dyDescent="0.2">
      <c r="A255" s="100">
        <v>1</v>
      </c>
      <c r="B255" s="81" t="s">
        <v>230</v>
      </c>
      <c r="C255" s="117" t="s">
        <v>231</v>
      </c>
      <c r="D255" s="102" t="s">
        <v>42</v>
      </c>
      <c r="E255" s="84">
        <v>4</v>
      </c>
      <c r="F255" s="84"/>
      <c r="G255" s="75">
        <f>E255*F255</f>
        <v>0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85" customFormat="1" ht="15" customHeight="1" x14ac:dyDescent="0.2">
      <c r="A256" s="100"/>
      <c r="B256" s="81"/>
      <c r="C256" s="117"/>
      <c r="D256" s="102"/>
      <c r="E256" s="84"/>
      <c r="F256" s="89"/>
      <c r="G256" s="59"/>
      <c r="I256" s="3"/>
      <c r="J256" s="3"/>
      <c r="K256" s="3"/>
      <c r="L256" s="3"/>
      <c r="M256" s="3"/>
    </row>
    <row r="257" spans="1:256" s="85" customFormat="1" ht="60" x14ac:dyDescent="0.2">
      <c r="A257" s="100">
        <v>2</v>
      </c>
      <c r="B257" s="81" t="s">
        <v>232</v>
      </c>
      <c r="C257" s="117" t="s">
        <v>233</v>
      </c>
      <c r="D257" s="102" t="s">
        <v>42</v>
      </c>
      <c r="E257" s="84">
        <v>2</v>
      </c>
      <c r="F257" s="84"/>
      <c r="G257" s="75">
        <f>E257*F257</f>
        <v>0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256" s="85" customFormat="1" ht="15" customHeight="1" x14ac:dyDescent="0.2">
      <c r="A258" s="100"/>
      <c r="B258" s="81"/>
      <c r="C258" s="117"/>
      <c r="D258" s="102"/>
      <c r="E258" s="84"/>
      <c r="F258" s="84"/>
      <c r="G258" s="59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256" s="85" customFormat="1" ht="60" x14ac:dyDescent="0.2">
      <c r="A259" s="100">
        <v>3</v>
      </c>
      <c r="B259" s="81" t="s">
        <v>234</v>
      </c>
      <c r="C259" s="117" t="s">
        <v>235</v>
      </c>
      <c r="D259" s="102" t="s">
        <v>42</v>
      </c>
      <c r="E259" s="84">
        <v>1</v>
      </c>
      <c r="F259" s="84"/>
      <c r="G259" s="75">
        <f>E259*F259</f>
        <v>0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256" s="85" customFormat="1" ht="15" customHeight="1" x14ac:dyDescent="0.2">
      <c r="A260" s="100"/>
      <c r="B260" s="81"/>
      <c r="C260" s="117"/>
      <c r="D260" s="102"/>
      <c r="E260" s="84"/>
      <c r="F260" s="84"/>
      <c r="G260" s="59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256" s="88" customFormat="1" ht="75" x14ac:dyDescent="0.2">
      <c r="A261" s="100">
        <v>4</v>
      </c>
      <c r="B261" s="81" t="s">
        <v>236</v>
      </c>
      <c r="C261" s="117" t="s">
        <v>237</v>
      </c>
      <c r="D261" s="102" t="s">
        <v>42</v>
      </c>
      <c r="E261" s="84">
        <v>2</v>
      </c>
      <c r="F261" s="89"/>
      <c r="G261" s="75">
        <f>E261*F261</f>
        <v>0</v>
      </c>
      <c r="H261" s="85"/>
      <c r="I261" s="3"/>
      <c r="J261" s="3"/>
      <c r="K261" s="3"/>
      <c r="L261" s="3"/>
      <c r="M261" s="3"/>
      <c r="N261" s="85"/>
      <c r="O261" s="85"/>
      <c r="P261" s="85"/>
      <c r="Q261" s="85"/>
      <c r="R261" s="85"/>
      <c r="HU261" s="85"/>
      <c r="HV261" s="85"/>
      <c r="HW261" s="85"/>
      <c r="HX261" s="85"/>
      <c r="HY261" s="85"/>
      <c r="HZ261" s="85"/>
      <c r="IA261" s="85"/>
      <c r="IB261" s="85"/>
      <c r="IC261" s="85"/>
      <c r="ID261" s="85"/>
      <c r="IE261" s="85"/>
      <c r="IF261" s="85"/>
      <c r="IG261" s="85"/>
      <c r="IH261" s="85"/>
      <c r="II261" s="85"/>
      <c r="IJ261" s="85"/>
      <c r="IK261" s="85"/>
      <c r="IL261" s="85"/>
      <c r="IM261" s="85"/>
      <c r="IN261" s="85"/>
      <c r="IO261" s="85"/>
      <c r="IP261" s="85"/>
      <c r="IQ261" s="85"/>
      <c r="IR261" s="85"/>
      <c r="IS261" s="85"/>
      <c r="IT261" s="85"/>
      <c r="IU261" s="85"/>
      <c r="IV261" s="85"/>
    </row>
    <row r="262" spans="1:256" s="88" customFormat="1" ht="15" customHeight="1" x14ac:dyDescent="0.2">
      <c r="A262" s="100"/>
      <c r="B262" s="81"/>
      <c r="C262" s="117"/>
      <c r="D262" s="102"/>
      <c r="E262" s="84"/>
      <c r="F262" s="89"/>
      <c r="G262" s="59"/>
      <c r="H262" s="85"/>
      <c r="I262" s="3"/>
      <c r="J262" s="3"/>
      <c r="K262" s="3"/>
      <c r="L262" s="3"/>
      <c r="M262" s="3"/>
      <c r="N262" s="85"/>
      <c r="O262" s="85"/>
      <c r="P262" s="85"/>
      <c r="Q262" s="85"/>
      <c r="R262" s="85"/>
      <c r="HU262" s="85"/>
      <c r="HV262" s="85"/>
      <c r="HW262" s="85"/>
      <c r="HX262" s="85"/>
      <c r="HY262" s="85"/>
      <c r="HZ262" s="85"/>
      <c r="IA262" s="85"/>
      <c r="IB262" s="85"/>
      <c r="IC262" s="85"/>
      <c r="ID262" s="85"/>
      <c r="IE262" s="85"/>
      <c r="IF262" s="85"/>
      <c r="IG262" s="85"/>
      <c r="IH262" s="85"/>
      <c r="II262" s="85"/>
      <c r="IJ262" s="85"/>
      <c r="IK262" s="85"/>
      <c r="IL262" s="85"/>
      <c r="IM262" s="85"/>
      <c r="IN262" s="85"/>
      <c r="IO262" s="85"/>
      <c r="IP262" s="85"/>
      <c r="IQ262" s="85"/>
      <c r="IR262" s="85"/>
      <c r="IS262" s="85"/>
      <c r="IT262" s="85"/>
      <c r="IU262" s="85"/>
      <c r="IV262" s="85"/>
    </row>
    <row r="263" spans="1:256" s="85" customFormat="1" ht="74.25" customHeight="1" x14ac:dyDescent="0.2">
      <c r="A263" s="100">
        <v>5</v>
      </c>
      <c r="B263" s="81" t="s">
        <v>238</v>
      </c>
      <c r="C263" s="117" t="s">
        <v>239</v>
      </c>
      <c r="D263" s="102" t="s">
        <v>42</v>
      </c>
      <c r="E263" s="84">
        <v>1</v>
      </c>
      <c r="F263" s="84"/>
      <c r="G263" s="75">
        <f>E263*F263</f>
        <v>0</v>
      </c>
      <c r="I263" s="3"/>
      <c r="J263" s="3"/>
      <c r="K263" s="3"/>
      <c r="L263" s="3"/>
      <c r="M263" s="3"/>
    </row>
    <row r="264" spans="1:256" s="85" customFormat="1" ht="15" customHeight="1" x14ac:dyDescent="0.2">
      <c r="A264" s="100"/>
      <c r="B264" s="81"/>
      <c r="C264" s="117"/>
      <c r="D264" s="102"/>
      <c r="E264" s="84"/>
      <c r="F264" s="84"/>
      <c r="G264" s="59"/>
      <c r="I264" s="3"/>
      <c r="J264" s="3"/>
      <c r="K264" s="3"/>
      <c r="L264" s="3"/>
      <c r="M264" s="3"/>
    </row>
    <row r="265" spans="1:256" s="85" customFormat="1" ht="75" customHeight="1" x14ac:dyDescent="0.2">
      <c r="A265" s="100">
        <v>6</v>
      </c>
      <c r="B265" s="81" t="s">
        <v>240</v>
      </c>
      <c r="C265" s="117" t="s">
        <v>241</v>
      </c>
      <c r="D265" s="102" t="s">
        <v>42</v>
      </c>
      <c r="E265" s="84">
        <v>1</v>
      </c>
      <c r="F265" s="84"/>
      <c r="G265" s="75">
        <f>E265*F265</f>
        <v>0</v>
      </c>
      <c r="I265" s="3"/>
      <c r="J265" s="3"/>
      <c r="K265" s="3"/>
      <c r="L265" s="3"/>
      <c r="M265" s="3"/>
    </row>
    <row r="266" spans="1:256" s="85" customFormat="1" ht="15" customHeight="1" x14ac:dyDescent="0.2">
      <c r="A266" s="100"/>
      <c r="B266" s="81"/>
      <c r="C266" s="117"/>
      <c r="D266" s="102"/>
      <c r="E266" s="84"/>
      <c r="F266" s="84"/>
      <c r="G266" s="59"/>
      <c r="I266" s="3"/>
      <c r="J266" s="3"/>
      <c r="K266" s="3"/>
      <c r="L266" s="3"/>
      <c r="M266" s="3"/>
    </row>
    <row r="267" spans="1:256" s="85" customFormat="1" ht="60" customHeight="1" x14ac:dyDescent="0.2">
      <c r="A267" s="100">
        <v>7</v>
      </c>
      <c r="B267" s="81" t="s">
        <v>242</v>
      </c>
      <c r="C267" s="117" t="s">
        <v>243</v>
      </c>
      <c r="D267" s="102" t="s">
        <v>42</v>
      </c>
      <c r="E267" s="84">
        <v>1</v>
      </c>
      <c r="F267" s="84"/>
      <c r="G267" s="75">
        <f>E267*F267</f>
        <v>0</v>
      </c>
      <c r="I267" s="3"/>
      <c r="J267" s="3"/>
      <c r="K267" s="3"/>
      <c r="L267" s="3"/>
      <c r="M267" s="3"/>
    </row>
    <row r="268" spans="1:256" s="85" customFormat="1" ht="15" customHeight="1" x14ac:dyDescent="0.2">
      <c r="A268" s="100"/>
      <c r="B268" s="81"/>
      <c r="C268" s="117"/>
      <c r="D268" s="102"/>
      <c r="E268" s="84"/>
      <c r="F268" s="84"/>
      <c r="G268" s="59"/>
      <c r="I268" s="3"/>
      <c r="J268" s="3"/>
      <c r="K268" s="3"/>
      <c r="L268" s="3"/>
      <c r="M268" s="3"/>
    </row>
    <row r="269" spans="1:256" s="85" customFormat="1" ht="15" customHeight="1" x14ac:dyDescent="0.2">
      <c r="A269" s="100"/>
      <c r="B269" s="82" t="s">
        <v>244</v>
      </c>
      <c r="C269" s="116" t="s">
        <v>245</v>
      </c>
      <c r="D269" s="102"/>
      <c r="E269" s="84"/>
      <c r="F269" s="84"/>
      <c r="G269" s="59" t="str">
        <f>IF(ISBLANK(E269),"",IF(ISBLANK(F269),"",E269*F269))</f>
        <v/>
      </c>
      <c r="I269" s="4"/>
      <c r="J269" s="3"/>
      <c r="K269" s="3"/>
      <c r="L269" s="3"/>
      <c r="M269" s="3"/>
    </row>
    <row r="270" spans="1:256" s="85" customFormat="1" ht="15" customHeight="1" x14ac:dyDescent="0.2">
      <c r="A270" s="100"/>
      <c r="B270" s="82"/>
      <c r="C270" s="116"/>
      <c r="D270" s="102"/>
      <c r="E270" s="84"/>
      <c r="F270" s="84"/>
      <c r="G270" s="84"/>
      <c r="I270" s="4"/>
      <c r="J270" s="3"/>
      <c r="K270" s="3"/>
      <c r="L270" s="3"/>
      <c r="M270" s="3"/>
    </row>
    <row r="271" spans="1:256" s="85" customFormat="1" ht="90" x14ac:dyDescent="0.2">
      <c r="A271" s="100">
        <v>8</v>
      </c>
      <c r="B271" s="81" t="s">
        <v>246</v>
      </c>
      <c r="C271" s="117" t="s">
        <v>247</v>
      </c>
      <c r="D271" s="102" t="s">
        <v>77</v>
      </c>
      <c r="E271" s="84">
        <v>54</v>
      </c>
      <c r="F271" s="84"/>
      <c r="G271" s="75">
        <f>E271*F271</f>
        <v>0</v>
      </c>
      <c r="I271" s="4"/>
      <c r="J271" s="3"/>
      <c r="K271" s="3"/>
      <c r="L271" s="3"/>
      <c r="M271" s="3"/>
    </row>
    <row r="272" spans="1:256" s="85" customFormat="1" ht="15" customHeight="1" x14ac:dyDescent="0.2">
      <c r="A272" s="100"/>
      <c r="B272" s="81"/>
      <c r="C272" s="117"/>
      <c r="D272" s="102"/>
      <c r="E272" s="84"/>
      <c r="F272" s="84"/>
      <c r="G272" s="59"/>
      <c r="I272" s="4"/>
      <c r="J272" s="3"/>
      <c r="K272" s="3"/>
      <c r="L272" s="3"/>
      <c r="M272" s="3"/>
    </row>
    <row r="273" spans="1:256" s="85" customFormat="1" ht="15" customHeight="1" x14ac:dyDescent="0.2">
      <c r="A273" s="100"/>
      <c r="B273" s="82" t="s">
        <v>248</v>
      </c>
      <c r="C273" s="116" t="s">
        <v>249</v>
      </c>
      <c r="D273" s="102"/>
      <c r="E273" s="84"/>
      <c r="F273" s="84"/>
      <c r="G273" s="59" t="str">
        <f>IF(ISBLANK(E273),"",IF(ISBLANK(F273),"",E273*F273))</f>
        <v/>
      </c>
      <c r="I273" s="4"/>
      <c r="J273" s="3"/>
      <c r="K273" s="3"/>
      <c r="L273" s="3"/>
      <c r="M273" s="3"/>
    </row>
    <row r="274" spans="1:256" s="85" customFormat="1" ht="15" customHeight="1" x14ac:dyDescent="0.2">
      <c r="A274" s="100"/>
      <c r="B274" s="82"/>
      <c r="C274" s="116"/>
      <c r="D274" s="102"/>
      <c r="E274" s="84"/>
      <c r="F274" s="84"/>
      <c r="G274" s="59"/>
      <c r="I274" s="4"/>
      <c r="J274" s="3"/>
      <c r="K274" s="3"/>
      <c r="L274" s="3"/>
      <c r="M274" s="3"/>
    </row>
    <row r="275" spans="1:256" s="88" customFormat="1" ht="60" x14ac:dyDescent="0.2">
      <c r="A275" s="100">
        <v>10</v>
      </c>
      <c r="B275" s="81" t="s">
        <v>250</v>
      </c>
      <c r="C275" s="117" t="s">
        <v>251</v>
      </c>
      <c r="D275" s="102" t="s">
        <v>42</v>
      </c>
      <c r="E275" s="84">
        <v>26</v>
      </c>
      <c r="F275" s="84"/>
      <c r="G275" s="75">
        <f>E275*F275</f>
        <v>0</v>
      </c>
      <c r="H275" s="85"/>
      <c r="I275" s="4"/>
      <c r="J275" s="3"/>
      <c r="K275" s="3"/>
      <c r="L275" s="3"/>
      <c r="M275" s="3"/>
      <c r="N275" s="85"/>
      <c r="O275" s="85"/>
      <c r="P275" s="85"/>
      <c r="Q275" s="85"/>
      <c r="R275" s="85"/>
      <c r="HU275" s="85"/>
      <c r="HV275" s="85"/>
      <c r="HW275" s="85"/>
      <c r="HX275" s="85"/>
      <c r="HY275" s="85"/>
      <c r="HZ275" s="85"/>
      <c r="IA275" s="85"/>
      <c r="IB275" s="85"/>
      <c r="IC275" s="85"/>
      <c r="ID275" s="85"/>
      <c r="IE275" s="85"/>
      <c r="IF275" s="85"/>
      <c r="IG275" s="85"/>
      <c r="IH275" s="85"/>
      <c r="II275" s="85"/>
      <c r="IJ275" s="85"/>
      <c r="IK275" s="85"/>
      <c r="IL275" s="85"/>
      <c r="IM275" s="85"/>
      <c r="IN275" s="85"/>
      <c r="IO275" s="85"/>
      <c r="IP275" s="85"/>
      <c r="IQ275" s="85"/>
      <c r="IR275" s="85"/>
      <c r="IS275" s="85"/>
      <c r="IT275" s="85"/>
      <c r="IU275" s="85"/>
      <c r="IV275" s="85"/>
    </row>
    <row r="276" spans="1:256" s="88" customFormat="1" ht="15" customHeight="1" x14ac:dyDescent="0.2">
      <c r="A276" s="100"/>
      <c r="B276" s="81"/>
      <c r="C276" s="117"/>
      <c r="D276" s="102"/>
      <c r="E276" s="84"/>
      <c r="F276" s="84"/>
      <c r="G276" s="59"/>
      <c r="H276" s="85"/>
      <c r="I276" s="4"/>
      <c r="J276" s="3"/>
      <c r="K276" s="3"/>
      <c r="L276" s="3"/>
      <c r="M276" s="3"/>
      <c r="N276" s="85"/>
      <c r="O276" s="85"/>
      <c r="P276" s="85"/>
      <c r="Q276" s="85"/>
      <c r="R276" s="85"/>
      <c r="HU276" s="85"/>
      <c r="HV276" s="85"/>
      <c r="HW276" s="85"/>
      <c r="HX276" s="85"/>
      <c r="HY276" s="85"/>
      <c r="HZ276" s="85"/>
      <c r="IA276" s="85"/>
      <c r="IB276" s="85"/>
      <c r="IC276" s="85"/>
      <c r="ID276" s="85"/>
      <c r="IE276" s="85"/>
      <c r="IF276" s="85"/>
      <c r="IG276" s="85"/>
      <c r="IH276" s="85"/>
      <c r="II276" s="85"/>
      <c r="IJ276" s="85"/>
      <c r="IK276" s="85"/>
      <c r="IL276" s="85"/>
      <c r="IM276" s="85"/>
      <c r="IN276" s="85"/>
      <c r="IO276" s="85"/>
      <c r="IP276" s="85"/>
      <c r="IQ276" s="85"/>
      <c r="IR276" s="85"/>
      <c r="IS276" s="85"/>
      <c r="IT276" s="85"/>
      <c r="IU276" s="85"/>
      <c r="IV276" s="85"/>
    </row>
    <row r="277" spans="1:256" s="85" customFormat="1" ht="60" x14ac:dyDescent="0.2">
      <c r="A277" s="100">
        <v>11</v>
      </c>
      <c r="B277" s="81" t="s">
        <v>252</v>
      </c>
      <c r="C277" s="117" t="s">
        <v>253</v>
      </c>
      <c r="D277" s="102" t="s">
        <v>42</v>
      </c>
      <c r="E277" s="84">
        <v>8</v>
      </c>
      <c r="F277" s="84"/>
      <c r="G277" s="75">
        <f>E277*F277</f>
        <v>0</v>
      </c>
      <c r="I277" s="4"/>
      <c r="J277" s="3"/>
      <c r="K277" s="3"/>
      <c r="L277" s="3"/>
      <c r="M277" s="3"/>
    </row>
    <row r="278" spans="1:256" s="85" customFormat="1" ht="15" customHeight="1" x14ac:dyDescent="0.2">
      <c r="A278" s="100"/>
      <c r="B278" s="81"/>
      <c r="C278" s="117"/>
      <c r="D278" s="102"/>
      <c r="E278" s="84"/>
      <c r="F278" s="84"/>
      <c r="G278" s="5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256" s="85" customFormat="1" ht="15" customHeight="1" x14ac:dyDescent="0.2">
      <c r="A279" s="100"/>
      <c r="B279" s="82" t="s">
        <v>254</v>
      </c>
      <c r="C279" s="116" t="s">
        <v>255</v>
      </c>
      <c r="D279" s="102"/>
      <c r="E279" s="84"/>
      <c r="F279" s="84"/>
      <c r="G279" s="59" t="str">
        <f>IF(ISBLANK(E279),"",IF(ISBLANK(F279),"",E279*F279))</f>
        <v/>
      </c>
      <c r="I279" s="4"/>
      <c r="J279" s="3"/>
      <c r="K279" s="3"/>
      <c r="L279" s="3"/>
      <c r="M279" s="3"/>
    </row>
    <row r="280" spans="1:256" s="85" customFormat="1" ht="15" customHeight="1" x14ac:dyDescent="0.2">
      <c r="A280" s="100"/>
      <c r="B280" s="82"/>
      <c r="C280" s="116"/>
      <c r="D280" s="102"/>
      <c r="E280" s="84"/>
      <c r="F280" s="84"/>
      <c r="G280" s="59"/>
      <c r="I280" s="4"/>
      <c r="J280" s="3"/>
      <c r="K280" s="3"/>
      <c r="L280" s="3"/>
      <c r="M280" s="3"/>
    </row>
    <row r="281" spans="1:256" s="85" customFormat="1" ht="60" x14ac:dyDescent="0.2">
      <c r="A281" s="100">
        <v>12</v>
      </c>
      <c r="B281" s="81" t="s">
        <v>256</v>
      </c>
      <c r="C281" s="117" t="s">
        <v>257</v>
      </c>
      <c r="D281" s="102" t="s">
        <v>77</v>
      </c>
      <c r="E281" s="84">
        <v>68</v>
      </c>
      <c r="F281" s="84"/>
      <c r="G281" s="75">
        <f>E281*F281</f>
        <v>0</v>
      </c>
      <c r="I281" s="4"/>
      <c r="J281" s="3"/>
      <c r="K281" s="3"/>
      <c r="L281" s="3"/>
      <c r="M281" s="3"/>
    </row>
    <row r="282" spans="1:256" s="85" customFormat="1" ht="15" customHeight="1" x14ac:dyDescent="0.2">
      <c r="A282" s="100"/>
      <c r="B282" s="81"/>
      <c r="C282" s="117"/>
      <c r="D282" s="102"/>
      <c r="E282" s="84"/>
      <c r="F282" s="84"/>
      <c r="G282" s="59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256" s="85" customFormat="1" ht="30" x14ac:dyDescent="0.2">
      <c r="A283" s="100">
        <v>13</v>
      </c>
      <c r="B283" s="81" t="s">
        <v>258</v>
      </c>
      <c r="C283" s="117" t="s">
        <v>259</v>
      </c>
      <c r="D283" s="102" t="s">
        <v>42</v>
      </c>
      <c r="E283" s="84">
        <v>3</v>
      </c>
      <c r="F283" s="84"/>
      <c r="G283" s="75">
        <f>E283*F283</f>
        <v>0</v>
      </c>
      <c r="I283" s="3"/>
      <c r="J283" s="3"/>
      <c r="K283" s="3"/>
      <c r="L283" s="3"/>
      <c r="M283" s="3"/>
    </row>
    <row r="284" spans="1:256" s="69" customFormat="1" ht="15" customHeight="1" x14ac:dyDescent="0.25">
      <c r="A284" s="139"/>
      <c r="B284" s="140"/>
      <c r="C284" s="141"/>
      <c r="D284" s="142"/>
      <c r="E284" s="143"/>
      <c r="F284" s="144"/>
      <c r="G284" s="143"/>
    </row>
    <row r="285" spans="1:256" s="145" customFormat="1" ht="15" customHeight="1" x14ac:dyDescent="0.25">
      <c r="A285" s="94"/>
      <c r="B285" s="95"/>
      <c r="C285" s="95" t="s">
        <v>260</v>
      </c>
      <c r="D285" s="96"/>
      <c r="E285" s="88"/>
      <c r="F285" s="97"/>
      <c r="G285" s="98">
        <f>SUM(G251:G284)</f>
        <v>0</v>
      </c>
    </row>
    <row r="286" spans="1:256" s="69" customFormat="1" ht="15" customHeight="1" x14ac:dyDescent="0.2">
      <c r="A286" s="66"/>
      <c r="B286" s="112"/>
      <c r="C286" s="68"/>
      <c r="E286" s="75"/>
      <c r="F286" s="75"/>
      <c r="G286" s="75"/>
    </row>
    <row r="287" spans="1:256" s="69" customFormat="1" ht="15" customHeight="1" x14ac:dyDescent="0.2">
      <c r="A287" s="66"/>
      <c r="B287" s="112"/>
      <c r="C287" s="68"/>
      <c r="E287" s="75"/>
      <c r="F287" s="75"/>
      <c r="G287" s="75"/>
    </row>
    <row r="288" spans="1:256" s="80" customFormat="1" ht="15" customHeight="1" x14ac:dyDescent="0.25">
      <c r="A288" s="76"/>
      <c r="B288" s="77" t="s">
        <v>261</v>
      </c>
      <c r="C288" s="77" t="s">
        <v>23</v>
      </c>
      <c r="D288" s="115"/>
      <c r="E288" s="75"/>
      <c r="F288" s="75"/>
      <c r="G288" s="75" t="str">
        <f>IF(ISBLANK(E288),"",IF(ISBLANK(F288),"",E288*F288))</f>
        <v/>
      </c>
    </row>
    <row r="289" spans="1:18" s="80" customFormat="1" ht="15" customHeight="1" x14ac:dyDescent="0.25">
      <c r="A289" s="76"/>
      <c r="B289" s="77"/>
      <c r="C289" s="77"/>
      <c r="D289" s="115"/>
      <c r="E289" s="75"/>
      <c r="F289" s="75"/>
      <c r="G289" s="75"/>
    </row>
    <row r="290" spans="1:18" s="85" customFormat="1" ht="15" customHeight="1" x14ac:dyDescent="0.2">
      <c r="A290" s="100"/>
      <c r="B290" s="82" t="s">
        <v>262</v>
      </c>
      <c r="C290" s="103" t="s">
        <v>283</v>
      </c>
      <c r="E290" s="84"/>
      <c r="F290" s="84"/>
      <c r="G290" s="8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85" customFormat="1" ht="15" customHeight="1" x14ac:dyDescent="0.2">
      <c r="A291" s="100"/>
      <c r="B291" s="82"/>
      <c r="C291" s="103"/>
      <c r="E291" s="84"/>
      <c r="F291" s="84"/>
      <c r="G291" s="8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85" customFormat="1" ht="15" customHeight="1" x14ac:dyDescent="0.2">
      <c r="A292" s="100">
        <v>3</v>
      </c>
      <c r="B292" s="81" t="s">
        <v>263</v>
      </c>
      <c r="C292" s="146" t="s">
        <v>264</v>
      </c>
      <c r="D292" s="102" t="s">
        <v>42</v>
      </c>
      <c r="E292" s="84">
        <v>1</v>
      </c>
      <c r="F292" s="84"/>
      <c r="G292" s="75">
        <f>E292*F292</f>
        <v>0</v>
      </c>
      <c r="I292" s="3"/>
      <c r="J292" s="3"/>
      <c r="K292" s="3"/>
      <c r="L292" s="3"/>
      <c r="M292" s="3"/>
    </row>
    <row r="293" spans="1:18" s="85" customFormat="1" ht="15" customHeight="1" x14ac:dyDescent="0.2">
      <c r="A293" s="100"/>
      <c r="B293" s="81"/>
      <c r="C293" s="146"/>
      <c r="D293" s="102"/>
      <c r="E293" s="84"/>
      <c r="F293" s="84"/>
      <c r="G293" s="84"/>
      <c r="I293" s="3"/>
      <c r="J293" s="3"/>
      <c r="K293" s="3"/>
      <c r="L293" s="3"/>
      <c r="M293" s="3"/>
    </row>
    <row r="294" spans="1:18" s="85" customFormat="1" ht="15" customHeight="1" x14ac:dyDescent="0.2">
      <c r="A294" s="100"/>
      <c r="B294" s="82" t="s">
        <v>265</v>
      </c>
      <c r="C294" s="103" t="s">
        <v>266</v>
      </c>
      <c r="E294" s="84"/>
      <c r="F294" s="84"/>
      <c r="G294" s="8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85" customFormat="1" ht="15" customHeight="1" x14ac:dyDescent="0.2">
      <c r="A295" s="100"/>
      <c r="B295" s="81"/>
      <c r="C295" s="117"/>
      <c r="D295" s="102"/>
      <c r="E295" s="84"/>
      <c r="F295" s="84"/>
      <c r="G295" s="59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110" customFormat="1" ht="15" customHeight="1" x14ac:dyDescent="0.2">
      <c r="A296" s="104">
        <v>4</v>
      </c>
      <c r="B296" s="105" t="s">
        <v>93</v>
      </c>
      <c r="C296" s="147" t="s">
        <v>267</v>
      </c>
      <c r="D296" s="107" t="s">
        <v>268</v>
      </c>
      <c r="E296" s="255">
        <f>G42+G43+G44+G45+G46+G47+G292</f>
        <v>0</v>
      </c>
      <c r="F296" s="89">
        <v>0.1</v>
      </c>
      <c r="G296" s="148">
        <f>E296*F296</f>
        <v>0</v>
      </c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1:18" s="85" customFormat="1" ht="15" customHeight="1" x14ac:dyDescent="0.2">
      <c r="A297" s="100"/>
      <c r="B297" s="82"/>
      <c r="C297" s="103"/>
      <c r="E297" s="84"/>
      <c r="F297" s="84"/>
      <c r="G297" s="59" t="str">
        <f>IF(ISBLANK(E297),"",IF(ISBLANK(F297),"",E297*F297))</f>
        <v/>
      </c>
      <c r="H297" s="3"/>
      <c r="I297" s="4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145" customFormat="1" ht="21.75" customHeight="1" x14ac:dyDescent="0.25">
      <c r="A298" s="94"/>
      <c r="B298" s="95"/>
      <c r="C298" s="95" t="s">
        <v>269</v>
      </c>
      <c r="D298" s="96"/>
      <c r="E298" s="88"/>
      <c r="F298" s="97"/>
      <c r="G298" s="98">
        <f>SUM(G288:G297)</f>
        <v>0</v>
      </c>
    </row>
    <row r="299" spans="1:18" s="69" customFormat="1" ht="18" customHeight="1" x14ac:dyDescent="0.2">
      <c r="A299" s="66"/>
      <c r="B299" s="67"/>
      <c r="C299" s="68"/>
      <c r="E299" s="70"/>
    </row>
  </sheetData>
  <sheetProtection selectLockedCells="1" selectUnlockedCells="1"/>
  <phoneticPr fontId="19" type="noConversion"/>
  <printOptions horizontalCentered="1"/>
  <pageMargins left="0.78749999999999998" right="0.19652777777777777" top="0.70902777777777781" bottom="0.70902777777777781" header="0.31527777777777777" footer="0.31527777777777777"/>
  <pageSetup paperSize="9" scale="82" firstPageNumber="0" orientation="portrait" horizontalDpi="300" verticalDpi="300" r:id="rId1"/>
  <headerFooter alignWithMargins="0">
    <oddHeader>&amp;L&amp;"Arial,Navadno"  P-298/14&amp;C  PZI&amp;RCesta na deponijo Mala Mežakla</oddHeader>
    <oddFooter>Stran &amp;P od &amp;N</oddFooter>
  </headerFooter>
  <rowBreaks count="4" manualBreakCount="4">
    <brk id="34" max="16383" man="1"/>
    <brk id="51" max="16383" man="1"/>
    <brk id="170" max="6" man="1"/>
    <brk id="2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9"/>
  <sheetViews>
    <sheetView view="pageBreakPreview" topLeftCell="A53" zoomScale="75" zoomScaleNormal="75" zoomScaleSheetLayoutView="75" workbookViewId="0">
      <pane ySplit="495" topLeftCell="A254"/>
      <selection activeCell="A53" sqref="A1:XFD1048576"/>
      <selection pane="bottomLeft" activeCell="A272" sqref="A272:IV273"/>
    </sheetView>
  </sheetViews>
  <sheetFormatPr defaultRowHeight="15" x14ac:dyDescent="0.2"/>
  <cols>
    <col min="1" max="1" width="5.5703125" style="270" customWidth="1"/>
    <col min="2" max="2" width="9.7109375" style="302" customWidth="1"/>
    <col min="3" max="3" width="40.7109375" style="302" customWidth="1"/>
    <col min="4" max="4" width="7.42578125" style="237" customWidth="1"/>
    <col min="5" max="5" width="12.7109375" style="255" customWidth="1"/>
    <col min="6" max="6" width="12.5703125" style="237" customWidth="1"/>
    <col min="7" max="7" width="20.7109375" style="237" customWidth="1"/>
    <col min="8" max="8" width="2.28515625" style="237" customWidth="1"/>
    <col min="9" max="9" width="13.140625" style="237" customWidth="1"/>
    <col min="10" max="16384" width="9.140625" style="237"/>
  </cols>
  <sheetData>
    <row r="1" spans="1:256" s="158" customFormat="1" ht="24.95" customHeight="1" x14ac:dyDescent="0.3">
      <c r="A1" s="156"/>
      <c r="B1" s="157"/>
      <c r="C1" s="157"/>
      <c r="E1" s="159"/>
    </row>
    <row r="2" spans="1:256" s="163" customFormat="1" ht="24.95" customHeight="1" x14ac:dyDescent="0.3">
      <c r="A2" s="160"/>
      <c r="B2" s="161" t="s">
        <v>0</v>
      </c>
      <c r="C2" s="162"/>
      <c r="D2" s="163" t="s">
        <v>1</v>
      </c>
      <c r="E2" s="164"/>
      <c r="F2" s="165"/>
      <c r="G2" s="166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  <c r="IV2" s="167"/>
    </row>
    <row r="3" spans="1:256" s="163" customFormat="1" ht="24.95" customHeight="1" x14ac:dyDescent="0.3">
      <c r="A3" s="160"/>
      <c r="B3" s="161" t="s">
        <v>2</v>
      </c>
      <c r="C3" s="161"/>
      <c r="E3" s="164"/>
      <c r="F3" s="165"/>
      <c r="G3" s="166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</row>
    <row r="4" spans="1:256" s="163" customFormat="1" ht="24.95" customHeight="1" x14ac:dyDescent="0.3">
      <c r="A4" s="160"/>
      <c r="B4" s="162"/>
      <c r="C4" s="162"/>
      <c r="D4" s="167"/>
      <c r="E4" s="164"/>
      <c r="F4" s="165"/>
      <c r="G4" s="166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  <c r="IV4" s="167"/>
    </row>
    <row r="5" spans="1:256" s="163" customFormat="1" ht="24.95" customHeight="1" x14ac:dyDescent="0.3">
      <c r="A5" s="161"/>
      <c r="B5" s="162"/>
      <c r="C5" s="162"/>
      <c r="F5" s="165"/>
      <c r="G5" s="166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</row>
    <row r="6" spans="1:256" s="163" customFormat="1" ht="24.95" customHeight="1" x14ac:dyDescent="0.3">
      <c r="A6" s="161"/>
      <c r="B6" s="161" t="s">
        <v>3</v>
      </c>
      <c r="C6" s="162"/>
      <c r="F6" s="165"/>
      <c r="G6" s="166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  <c r="IV6" s="167"/>
    </row>
    <row r="7" spans="1:256" s="163" customFormat="1" ht="24.95" customHeight="1" x14ac:dyDescent="0.3">
      <c r="A7" s="160"/>
      <c r="B7" s="161" t="s">
        <v>276</v>
      </c>
      <c r="C7" s="161"/>
      <c r="E7" s="164"/>
      <c r="F7" s="165"/>
      <c r="G7" s="166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spans="1:256" s="163" customFormat="1" ht="24.95" customHeight="1" x14ac:dyDescent="0.3">
      <c r="A8" s="160"/>
      <c r="B8" s="161"/>
      <c r="C8" s="161"/>
      <c r="E8" s="164"/>
      <c r="F8" s="165"/>
      <c r="G8" s="166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  <c r="IV8" s="167"/>
    </row>
    <row r="9" spans="1:256" s="163" customFormat="1" ht="24.95" customHeight="1" x14ac:dyDescent="0.3">
      <c r="A9" s="160"/>
      <c r="B9" s="168"/>
      <c r="C9" s="161"/>
      <c r="E9" s="164"/>
      <c r="F9" s="165"/>
      <c r="G9" s="166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  <c r="IO9" s="167"/>
      <c r="IP9" s="167"/>
      <c r="IQ9" s="167"/>
      <c r="IR9" s="167"/>
      <c r="IS9" s="167"/>
      <c r="IT9" s="167"/>
      <c r="IU9" s="167"/>
      <c r="IV9" s="167"/>
    </row>
    <row r="10" spans="1:256" s="163" customFormat="1" ht="24.95" customHeight="1" x14ac:dyDescent="0.3">
      <c r="A10" s="160"/>
      <c r="B10" s="162" t="s">
        <v>5</v>
      </c>
      <c r="C10" s="161"/>
      <c r="E10" s="164"/>
      <c r="F10" s="165"/>
      <c r="G10" s="166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  <c r="IO10" s="167"/>
      <c r="IP10" s="167"/>
      <c r="IQ10" s="167"/>
      <c r="IR10" s="167"/>
      <c r="IS10" s="167"/>
      <c r="IT10" s="167"/>
      <c r="IU10" s="167"/>
      <c r="IV10" s="167"/>
    </row>
    <row r="11" spans="1:256" s="163" customFormat="1" ht="24.95" customHeight="1" x14ac:dyDescent="0.3">
      <c r="A11" s="160"/>
      <c r="B11" s="162"/>
      <c r="C11" s="161"/>
      <c r="E11" s="164"/>
      <c r="F11" s="165"/>
      <c r="G11" s="166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  <c r="IM11" s="167"/>
      <c r="IN11" s="167"/>
      <c r="IO11" s="167"/>
      <c r="IP11" s="167"/>
      <c r="IQ11" s="167"/>
      <c r="IR11" s="167"/>
      <c r="IS11" s="167"/>
      <c r="IT11" s="167"/>
      <c r="IU11" s="167"/>
      <c r="IV11" s="167"/>
    </row>
    <row r="12" spans="1:256" s="163" customFormat="1" ht="24.95" customHeight="1" x14ac:dyDescent="0.3">
      <c r="A12" s="169"/>
      <c r="B12" s="161"/>
      <c r="C12" s="161"/>
      <c r="E12" s="164"/>
      <c r="F12" s="165"/>
      <c r="G12" s="166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  <c r="IV12" s="167"/>
    </row>
    <row r="13" spans="1:256" s="163" customFormat="1" ht="24.95" customHeight="1" x14ac:dyDescent="0.3">
      <c r="A13" s="169" t="s">
        <v>1</v>
      </c>
      <c r="B13" s="161"/>
      <c r="C13" s="161"/>
      <c r="E13" s="164"/>
      <c r="F13" s="165"/>
      <c r="G13" s="166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</row>
    <row r="14" spans="1:256" s="163" customFormat="1" ht="24.95" customHeight="1" x14ac:dyDescent="0.3">
      <c r="A14" s="169"/>
      <c r="B14" s="161"/>
      <c r="C14" s="161"/>
      <c r="E14" s="164"/>
      <c r="F14" s="165"/>
      <c r="G14" s="166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  <c r="IV14" s="167"/>
    </row>
    <row r="15" spans="1:256" s="167" customFormat="1" ht="24.95" customHeight="1" x14ac:dyDescent="0.3">
      <c r="A15" s="160"/>
      <c r="B15" s="170"/>
      <c r="C15" s="162"/>
      <c r="E15" s="171"/>
      <c r="F15" s="172"/>
      <c r="G15" s="173"/>
    </row>
    <row r="16" spans="1:256" s="163" customFormat="1" ht="24.95" customHeight="1" x14ac:dyDescent="0.3">
      <c r="A16" s="169"/>
      <c r="B16" s="161"/>
      <c r="C16" s="161"/>
      <c r="E16" s="164"/>
      <c r="F16" s="165"/>
      <c r="G16" s="166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  <c r="IV16" s="167"/>
    </row>
    <row r="17" spans="1:256" s="177" customFormat="1" ht="24.95" customHeight="1" x14ac:dyDescent="0.3">
      <c r="A17" s="174"/>
      <c r="B17" s="175"/>
      <c r="C17" s="176"/>
      <c r="E17" s="178"/>
      <c r="F17" s="179"/>
      <c r="G17" s="180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  <c r="IU17" s="181"/>
      <c r="IV17" s="181"/>
    </row>
    <row r="18" spans="1:256" s="163" customFormat="1" ht="24.95" customHeight="1" x14ac:dyDescent="0.3">
      <c r="A18" s="169"/>
      <c r="B18" s="161"/>
      <c r="C18" s="170" t="s">
        <v>270</v>
      </c>
      <c r="E18" s="164"/>
      <c r="F18" s="165"/>
      <c r="G18" s="166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  <c r="IO18" s="167"/>
      <c r="IP18" s="167"/>
      <c r="IQ18" s="167"/>
      <c r="IR18" s="167"/>
      <c r="IS18" s="167"/>
      <c r="IT18" s="167"/>
      <c r="IU18" s="167"/>
      <c r="IV18" s="167"/>
    </row>
    <row r="19" spans="1:256" s="163" customFormat="1" ht="24.95" customHeight="1" x14ac:dyDescent="0.3">
      <c r="A19" s="169"/>
      <c r="B19" s="161"/>
      <c r="C19" s="162"/>
      <c r="E19" s="164"/>
      <c r="F19" s="165"/>
      <c r="G19" s="166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  <c r="IO19" s="167"/>
      <c r="IP19" s="167"/>
      <c r="IQ19" s="167"/>
      <c r="IR19" s="167"/>
      <c r="IS19" s="167"/>
      <c r="IT19" s="167"/>
      <c r="IU19" s="167"/>
      <c r="IV19" s="167"/>
    </row>
    <row r="20" spans="1:256" s="163" customFormat="1" ht="24.95" customHeight="1" x14ac:dyDescent="0.3">
      <c r="A20" s="169"/>
      <c r="B20" s="161"/>
      <c r="C20" s="161"/>
      <c r="E20" s="164"/>
      <c r="F20" s="165"/>
      <c r="G20" s="166"/>
      <c r="HR20" s="167"/>
      <c r="HS20" s="167"/>
      <c r="HT20" s="167"/>
      <c r="HU20" s="167"/>
      <c r="HV20" s="167"/>
      <c r="HW20" s="167"/>
      <c r="HX20" s="167"/>
      <c r="HY20" s="167"/>
      <c r="HZ20" s="167"/>
      <c r="IA20" s="167"/>
      <c r="IB20" s="167"/>
      <c r="IC20" s="167"/>
      <c r="ID20" s="167"/>
      <c r="IE20" s="167"/>
      <c r="IF20" s="167"/>
      <c r="IG20" s="167"/>
      <c r="IH20" s="167"/>
      <c r="II20" s="167"/>
      <c r="IJ20" s="167"/>
      <c r="IK20" s="167"/>
      <c r="IL20" s="167"/>
      <c r="IM20" s="167"/>
      <c r="IN20" s="167"/>
      <c r="IO20" s="167"/>
      <c r="IP20" s="167"/>
      <c r="IQ20" s="167"/>
      <c r="IR20" s="167"/>
      <c r="IS20" s="167"/>
      <c r="IT20" s="167"/>
      <c r="IU20" s="167"/>
      <c r="IV20" s="167"/>
    </row>
    <row r="21" spans="1:256" s="163" customFormat="1" ht="24.95" customHeight="1" x14ac:dyDescent="0.3">
      <c r="A21" s="169"/>
      <c r="B21" s="161"/>
      <c r="C21" s="161"/>
      <c r="E21" s="164"/>
      <c r="F21" s="165"/>
      <c r="G21" s="166"/>
      <c r="HR21" s="167"/>
      <c r="HS21" s="167"/>
      <c r="HT21" s="167"/>
      <c r="HU21" s="167"/>
      <c r="HV21" s="167"/>
      <c r="HW21" s="167"/>
      <c r="HX21" s="167"/>
      <c r="HY21" s="167"/>
      <c r="HZ21" s="167"/>
      <c r="IA21" s="167"/>
      <c r="IB21" s="167"/>
      <c r="IC21" s="167"/>
      <c r="ID21" s="167"/>
      <c r="IE21" s="167"/>
      <c r="IF21" s="167"/>
      <c r="IG21" s="167"/>
      <c r="IH21" s="167"/>
      <c r="II21" s="167"/>
      <c r="IJ21" s="167"/>
      <c r="IK21" s="167"/>
      <c r="IL21" s="167"/>
      <c r="IM21" s="167"/>
      <c r="IN21" s="167"/>
      <c r="IO21" s="167"/>
      <c r="IP21" s="167"/>
      <c r="IQ21" s="167"/>
      <c r="IR21" s="167"/>
      <c r="IS21" s="167"/>
      <c r="IT21" s="167"/>
      <c r="IU21" s="167"/>
      <c r="IV21" s="167"/>
    </row>
    <row r="22" spans="1:256" s="163" customFormat="1" ht="24.95" customHeight="1" x14ac:dyDescent="0.3">
      <c r="A22" s="169"/>
      <c r="B22" s="161"/>
      <c r="C22" s="161"/>
      <c r="E22" s="164"/>
      <c r="F22" s="165"/>
      <c r="G22" s="166"/>
      <c r="HR22" s="167"/>
      <c r="HS22" s="167"/>
      <c r="HT22" s="167"/>
      <c r="HU22" s="167"/>
      <c r="HV22" s="167"/>
      <c r="HW22" s="167"/>
      <c r="HX22" s="167"/>
      <c r="HY22" s="167"/>
      <c r="HZ22" s="167"/>
      <c r="IA22" s="167"/>
      <c r="IB22" s="167"/>
      <c r="IC22" s="167"/>
      <c r="ID22" s="167"/>
      <c r="IE22" s="167"/>
      <c r="IF22" s="167"/>
      <c r="IG22" s="167"/>
      <c r="IH22" s="167"/>
      <c r="II22" s="167"/>
      <c r="IJ22" s="167"/>
      <c r="IK22" s="167"/>
      <c r="IL22" s="167"/>
      <c r="IM22" s="167"/>
      <c r="IN22" s="167"/>
      <c r="IO22" s="167"/>
      <c r="IP22" s="167"/>
      <c r="IQ22" s="167"/>
      <c r="IR22" s="167"/>
      <c r="IS22" s="167"/>
      <c r="IT22" s="167"/>
      <c r="IU22" s="167"/>
      <c r="IV22" s="167"/>
    </row>
    <row r="23" spans="1:256" s="163" customFormat="1" ht="24.95" customHeight="1" x14ac:dyDescent="0.3">
      <c r="A23" s="169"/>
      <c r="B23" s="161"/>
      <c r="C23" s="161"/>
      <c r="E23" s="164"/>
      <c r="F23" s="165"/>
      <c r="G23" s="166"/>
      <c r="HR23" s="167"/>
      <c r="HS23" s="167"/>
      <c r="HT23" s="167"/>
      <c r="HU23" s="167"/>
      <c r="HV23" s="167"/>
      <c r="HW23" s="167"/>
      <c r="HX23" s="167"/>
      <c r="HY23" s="167"/>
      <c r="HZ23" s="167"/>
      <c r="IA23" s="167"/>
      <c r="IB23" s="167"/>
      <c r="IC23" s="167"/>
      <c r="ID23" s="167"/>
      <c r="IE23" s="167"/>
      <c r="IF23" s="167"/>
      <c r="IG23" s="167"/>
      <c r="IH23" s="167"/>
      <c r="II23" s="167"/>
      <c r="IJ23" s="167"/>
      <c r="IK23" s="167"/>
      <c r="IL23" s="167"/>
      <c r="IM23" s="167"/>
      <c r="IN23" s="167"/>
      <c r="IO23" s="167"/>
      <c r="IP23" s="167"/>
      <c r="IQ23" s="167"/>
      <c r="IR23" s="167"/>
      <c r="IS23" s="167"/>
      <c r="IT23" s="167"/>
      <c r="IU23" s="167"/>
      <c r="IV23" s="167"/>
    </row>
    <row r="24" spans="1:256" s="163" customFormat="1" ht="24.95" customHeight="1" x14ac:dyDescent="0.3">
      <c r="A24" s="169"/>
      <c r="B24" s="161"/>
      <c r="C24" s="161"/>
      <c r="E24" s="164"/>
      <c r="F24" s="165"/>
      <c r="G24" s="166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  <c r="IG24" s="167"/>
      <c r="IH24" s="167"/>
      <c r="II24" s="167"/>
      <c r="IJ24" s="167"/>
      <c r="IK24" s="167"/>
      <c r="IL24" s="167"/>
      <c r="IM24" s="167"/>
      <c r="IN24" s="167"/>
      <c r="IO24" s="167"/>
      <c r="IP24" s="167"/>
      <c r="IQ24" s="167"/>
      <c r="IR24" s="167"/>
      <c r="IS24" s="167"/>
      <c r="IT24" s="167"/>
      <c r="IU24" s="167"/>
      <c r="IV24" s="167"/>
    </row>
    <row r="25" spans="1:256" s="163" customFormat="1" ht="24.95" customHeight="1" x14ac:dyDescent="0.3">
      <c r="A25" s="169"/>
      <c r="B25" s="161"/>
      <c r="C25" s="161"/>
      <c r="E25" s="164"/>
      <c r="F25" s="165"/>
      <c r="G25" s="166"/>
      <c r="HR25" s="167"/>
      <c r="HS25" s="167"/>
      <c r="HT25" s="167"/>
      <c r="HU25" s="167"/>
      <c r="HV25" s="167"/>
      <c r="HW25" s="167"/>
      <c r="HX25" s="167"/>
      <c r="HY25" s="167"/>
      <c r="HZ25" s="167"/>
      <c r="IA25" s="167"/>
      <c r="IB25" s="167"/>
      <c r="IC25" s="167"/>
      <c r="ID25" s="167"/>
      <c r="IE25" s="167"/>
      <c r="IF25" s="167"/>
      <c r="IG25" s="167"/>
      <c r="IH25" s="167"/>
      <c r="II25" s="167"/>
      <c r="IJ25" s="167"/>
      <c r="IK25" s="167"/>
      <c r="IL25" s="167"/>
      <c r="IM25" s="167"/>
      <c r="IN25" s="167"/>
      <c r="IO25" s="167"/>
      <c r="IP25" s="167"/>
      <c r="IQ25" s="167"/>
      <c r="IR25" s="167"/>
      <c r="IS25" s="167"/>
      <c r="IT25" s="167"/>
      <c r="IU25" s="167"/>
      <c r="IV25" s="167"/>
    </row>
    <row r="26" spans="1:256" s="163" customFormat="1" ht="24.95" customHeight="1" x14ac:dyDescent="0.3">
      <c r="A26" s="169"/>
      <c r="B26" s="161"/>
      <c r="C26" s="161"/>
      <c r="E26" s="164"/>
      <c r="F26" s="165"/>
      <c r="G26" s="166"/>
      <c r="HR26" s="167"/>
      <c r="HS26" s="167"/>
      <c r="HT26" s="167"/>
      <c r="HU26" s="167"/>
      <c r="HV26" s="167"/>
      <c r="HW26" s="167"/>
      <c r="HX26" s="167"/>
      <c r="HY26" s="167"/>
      <c r="HZ26" s="167"/>
      <c r="IA26" s="167"/>
      <c r="IB26" s="167"/>
      <c r="IC26" s="167"/>
      <c r="ID26" s="167"/>
      <c r="IE26" s="167"/>
      <c r="IF26" s="167"/>
      <c r="IG26" s="167"/>
      <c r="IH26" s="167"/>
      <c r="II26" s="167"/>
      <c r="IJ26" s="167"/>
      <c r="IK26" s="167"/>
      <c r="IL26" s="167"/>
      <c r="IM26" s="167"/>
      <c r="IN26" s="167"/>
      <c r="IO26" s="167"/>
      <c r="IP26" s="167"/>
      <c r="IQ26" s="167"/>
      <c r="IR26" s="167"/>
      <c r="IS26" s="167"/>
      <c r="IT26" s="167"/>
      <c r="IU26" s="167"/>
      <c r="IV26" s="167"/>
    </row>
    <row r="27" spans="1:256" s="163" customFormat="1" ht="24.95" customHeight="1" x14ac:dyDescent="0.3">
      <c r="A27" s="169"/>
      <c r="B27" s="161"/>
      <c r="C27" s="161"/>
      <c r="E27" s="164"/>
      <c r="F27" s="165"/>
      <c r="G27" s="166"/>
      <c r="HR27" s="167"/>
      <c r="HS27" s="167"/>
      <c r="HT27" s="167"/>
      <c r="HU27" s="167"/>
      <c r="HV27" s="167"/>
      <c r="HW27" s="167"/>
      <c r="HX27" s="167"/>
      <c r="HY27" s="167"/>
      <c r="HZ27" s="167"/>
      <c r="IA27" s="167"/>
      <c r="IB27" s="167"/>
      <c r="IC27" s="167"/>
      <c r="ID27" s="167"/>
      <c r="IE27" s="167"/>
      <c r="IF27" s="167"/>
      <c r="IG27" s="167"/>
      <c r="IH27" s="167"/>
      <c r="II27" s="167"/>
      <c r="IJ27" s="167"/>
      <c r="IK27" s="167"/>
      <c r="IL27" s="167"/>
      <c r="IM27" s="167"/>
      <c r="IN27" s="167"/>
      <c r="IO27" s="167"/>
      <c r="IP27" s="167"/>
      <c r="IQ27" s="167"/>
      <c r="IR27" s="167"/>
      <c r="IS27" s="167"/>
      <c r="IT27" s="167"/>
      <c r="IU27" s="167"/>
      <c r="IV27" s="167"/>
    </row>
    <row r="28" spans="1:256" s="163" customFormat="1" ht="24.95" customHeight="1" x14ac:dyDescent="0.3">
      <c r="A28" s="169"/>
      <c r="B28" s="161"/>
      <c r="C28" s="161"/>
      <c r="E28" s="164"/>
      <c r="F28" s="165"/>
      <c r="G28" s="166"/>
      <c r="HR28" s="167"/>
      <c r="HS28" s="167"/>
      <c r="HT28" s="167"/>
      <c r="HU28" s="167"/>
      <c r="HV28" s="167"/>
      <c r="HW28" s="167"/>
      <c r="HX28" s="167"/>
      <c r="HY28" s="167"/>
      <c r="HZ28" s="167"/>
      <c r="IA28" s="167"/>
      <c r="IB28" s="167"/>
      <c r="IC28" s="167"/>
      <c r="ID28" s="167"/>
      <c r="IE28" s="167"/>
      <c r="IF28" s="167"/>
      <c r="IG28" s="167"/>
      <c r="IH28" s="167"/>
      <c r="II28" s="167"/>
      <c r="IJ28" s="167"/>
      <c r="IK28" s="167"/>
      <c r="IL28" s="167"/>
      <c r="IM28" s="167"/>
      <c r="IN28" s="167"/>
      <c r="IO28" s="167"/>
      <c r="IP28" s="167"/>
      <c r="IQ28" s="167"/>
      <c r="IR28" s="167"/>
      <c r="IS28" s="167"/>
      <c r="IT28" s="167"/>
      <c r="IU28" s="167"/>
      <c r="IV28" s="167"/>
    </row>
    <row r="29" spans="1:256" s="167" customFormat="1" ht="24.95" customHeight="1" x14ac:dyDescent="0.3">
      <c r="A29" s="160"/>
      <c r="B29" s="162"/>
      <c r="C29" s="162"/>
      <c r="D29" s="163"/>
      <c r="E29" s="171"/>
      <c r="F29" s="172"/>
      <c r="G29" s="173"/>
    </row>
    <row r="30" spans="1:256" s="167" customFormat="1" ht="24.95" customHeight="1" x14ac:dyDescent="0.3">
      <c r="A30" s="160"/>
      <c r="B30" s="162"/>
      <c r="C30" s="162"/>
      <c r="D30" s="163"/>
      <c r="E30" s="171"/>
      <c r="F30" s="172"/>
      <c r="G30" s="173"/>
    </row>
    <row r="31" spans="1:256" s="167" customFormat="1" ht="24.95" customHeight="1" x14ac:dyDescent="0.3">
      <c r="A31" s="160"/>
      <c r="B31" s="162"/>
      <c r="C31" s="162"/>
      <c r="D31" s="163"/>
      <c r="E31" s="171"/>
      <c r="F31" s="172"/>
      <c r="G31" s="173"/>
    </row>
    <row r="32" spans="1:256" s="167" customFormat="1" ht="24.95" customHeight="1" x14ac:dyDescent="0.3">
      <c r="A32" s="160"/>
      <c r="B32" s="162"/>
      <c r="C32" s="162"/>
      <c r="D32" s="163"/>
      <c r="E32" s="171"/>
      <c r="F32" s="172"/>
      <c r="G32" s="173"/>
    </row>
    <row r="33" spans="1:256" s="167" customFormat="1" ht="24.95" customHeight="1" x14ac:dyDescent="0.3">
      <c r="A33" s="160"/>
      <c r="B33" s="162" t="s">
        <v>8</v>
      </c>
      <c r="C33" s="162"/>
      <c r="D33" s="163"/>
      <c r="E33" s="171"/>
      <c r="F33" s="172"/>
      <c r="G33" s="173"/>
    </row>
    <row r="34" spans="1:256" s="158" customFormat="1" ht="24.95" customHeight="1" x14ac:dyDescent="0.3">
      <c r="A34" s="156"/>
      <c r="B34" s="157"/>
      <c r="C34" s="157"/>
      <c r="E34" s="159"/>
    </row>
    <row r="35" spans="1:256" s="184" customFormat="1" ht="24.95" customHeight="1" x14ac:dyDescent="0.2">
      <c r="A35" s="182"/>
      <c r="B35" s="183"/>
      <c r="C35" s="183"/>
      <c r="E35" s="185"/>
    </row>
    <row r="36" spans="1:256" s="184" customFormat="1" ht="24.95" customHeight="1" x14ac:dyDescent="0.2">
      <c r="A36" s="182"/>
      <c r="B36" s="183"/>
      <c r="C36" s="183"/>
      <c r="E36" s="185"/>
    </row>
    <row r="37" spans="1:256" s="184" customFormat="1" ht="24.95" customHeight="1" x14ac:dyDescent="0.2">
      <c r="A37" s="182"/>
      <c r="B37" s="183"/>
      <c r="C37" s="183"/>
      <c r="E37" s="185"/>
    </row>
    <row r="38" spans="1:256" s="184" customFormat="1" ht="24.95" customHeight="1" x14ac:dyDescent="0.2">
      <c r="A38" s="182"/>
      <c r="B38" s="183"/>
      <c r="C38" s="183"/>
      <c r="E38" s="185"/>
    </row>
    <row r="39" spans="1:256" s="184" customFormat="1" ht="24.95" customHeight="1" x14ac:dyDescent="0.2">
      <c r="A39" s="182"/>
      <c r="B39" s="183"/>
      <c r="C39" s="183"/>
      <c r="E39" s="185"/>
    </row>
    <row r="40" spans="1:256" s="192" customFormat="1" ht="24.95" customHeight="1" x14ac:dyDescent="0.2">
      <c r="A40" s="186"/>
      <c r="B40" s="187"/>
      <c r="C40" s="188" t="s">
        <v>9</v>
      </c>
      <c r="D40" s="189"/>
      <c r="E40" s="190"/>
      <c r="F40" s="191"/>
      <c r="G40" s="191"/>
      <c r="HR40" s="193"/>
      <c r="HS40" s="193"/>
      <c r="HT40" s="193"/>
      <c r="HU40" s="193"/>
      <c r="HV40" s="193"/>
      <c r="HW40" s="193"/>
      <c r="HX40" s="193"/>
      <c r="HY40" s="193"/>
      <c r="HZ40" s="193"/>
      <c r="IA40" s="193"/>
      <c r="IB40" s="193"/>
      <c r="IC40" s="193"/>
      <c r="ID40" s="193"/>
      <c r="IE40" s="193"/>
      <c r="IF40" s="193"/>
      <c r="IG40" s="193"/>
      <c r="IH40" s="193"/>
      <c r="II40" s="193"/>
      <c r="IJ40" s="193"/>
      <c r="IK40" s="193"/>
      <c r="IL40" s="193"/>
      <c r="IM40" s="193"/>
      <c r="IN40" s="193"/>
      <c r="IO40" s="193"/>
      <c r="IP40" s="193"/>
      <c r="IQ40" s="193"/>
      <c r="IR40" s="193"/>
      <c r="IS40" s="193"/>
      <c r="IT40" s="193"/>
      <c r="IU40" s="193"/>
      <c r="IV40" s="193"/>
    </row>
    <row r="41" spans="1:256" s="200" customFormat="1" ht="24.95" customHeight="1" x14ac:dyDescent="0.25">
      <c r="A41" s="194"/>
      <c r="B41" s="195"/>
      <c r="C41" s="195"/>
      <c r="D41" s="196"/>
      <c r="E41" s="197"/>
      <c r="F41" s="198"/>
      <c r="G41" s="199"/>
      <c r="HR41" s="201"/>
      <c r="HS41" s="201"/>
      <c r="HT41" s="201"/>
      <c r="HU41" s="201"/>
      <c r="HV41" s="201"/>
      <c r="HW41" s="201"/>
      <c r="HX41" s="201"/>
      <c r="HY41" s="201"/>
      <c r="HZ41" s="201"/>
      <c r="IA41" s="201"/>
      <c r="IB41" s="201"/>
      <c r="IC41" s="201"/>
      <c r="ID41" s="201"/>
      <c r="IE41" s="201"/>
      <c r="IF41" s="201"/>
      <c r="IG41" s="201"/>
      <c r="IH41" s="201"/>
      <c r="II41" s="201"/>
      <c r="IJ41" s="201"/>
      <c r="IK41" s="201"/>
      <c r="IL41" s="201"/>
      <c r="IM41" s="201"/>
      <c r="IN41" s="201"/>
      <c r="IO41" s="201"/>
      <c r="IP41" s="201"/>
      <c r="IQ41" s="201"/>
      <c r="IR41" s="201"/>
      <c r="IS41" s="201"/>
      <c r="IT41" s="201"/>
      <c r="IU41" s="201"/>
      <c r="IV41" s="201"/>
    </row>
    <row r="42" spans="1:256" s="200" customFormat="1" ht="24.95" customHeight="1" x14ac:dyDescent="0.25">
      <c r="A42" s="202" t="s">
        <v>1</v>
      </c>
      <c r="B42" s="202" t="s">
        <v>10</v>
      </c>
      <c r="C42" s="202" t="s">
        <v>11</v>
      </c>
      <c r="D42" s="203"/>
      <c r="E42" s="203"/>
      <c r="F42" s="204"/>
      <c r="G42" s="205">
        <f>G105</f>
        <v>0</v>
      </c>
      <c r="HU42" s="201"/>
      <c r="HV42" s="201"/>
      <c r="HW42" s="201"/>
      <c r="HX42" s="201"/>
      <c r="HY42" s="201"/>
      <c r="HZ42" s="201"/>
      <c r="IA42" s="201"/>
      <c r="IB42" s="201"/>
      <c r="IC42" s="201"/>
      <c r="ID42" s="201"/>
      <c r="IE42" s="201"/>
      <c r="IF42" s="201"/>
      <c r="IG42" s="201"/>
      <c r="IH42" s="201"/>
      <c r="II42" s="201"/>
      <c r="IJ42" s="201"/>
      <c r="IK42" s="201"/>
      <c r="IL42" s="201"/>
      <c r="IM42" s="201"/>
      <c r="IN42" s="201"/>
      <c r="IO42" s="201"/>
      <c r="IP42" s="201"/>
      <c r="IQ42" s="201"/>
      <c r="IR42" s="201"/>
      <c r="IS42" s="201"/>
      <c r="IT42" s="201"/>
      <c r="IU42" s="201"/>
      <c r="IV42" s="201"/>
    </row>
    <row r="43" spans="1:256" s="201" customFormat="1" ht="24.95" customHeight="1" x14ac:dyDescent="0.25">
      <c r="A43" s="202" t="s">
        <v>1</v>
      </c>
      <c r="B43" s="202" t="s">
        <v>12</v>
      </c>
      <c r="C43" s="206" t="s">
        <v>13</v>
      </c>
      <c r="D43" s="204"/>
      <c r="E43" s="204"/>
      <c r="F43" s="204"/>
      <c r="G43" s="205">
        <f>G168</f>
        <v>0</v>
      </c>
    </row>
    <row r="44" spans="1:256" s="200" customFormat="1" ht="24.95" customHeight="1" x14ac:dyDescent="0.25">
      <c r="A44" s="202" t="s">
        <v>1</v>
      </c>
      <c r="B44" s="202" t="s">
        <v>14</v>
      </c>
      <c r="C44" s="202" t="s">
        <v>15</v>
      </c>
      <c r="D44" s="203"/>
      <c r="E44" s="203"/>
      <c r="F44" s="204"/>
      <c r="G44" s="205">
        <f>G205</f>
        <v>0</v>
      </c>
      <c r="HU44" s="201"/>
      <c r="HV44" s="201"/>
      <c r="HW44" s="201"/>
      <c r="HX44" s="201"/>
      <c r="HY44" s="201"/>
      <c r="HZ44" s="201"/>
      <c r="IA44" s="201"/>
      <c r="IB44" s="201"/>
      <c r="IC44" s="201"/>
      <c r="ID44" s="201"/>
      <c r="IE44" s="201"/>
      <c r="IF44" s="201"/>
      <c r="IG44" s="201"/>
      <c r="IH44" s="201"/>
      <c r="II44" s="201"/>
      <c r="IJ44" s="201"/>
      <c r="IK44" s="201"/>
      <c r="IL44" s="201"/>
      <c r="IM44" s="201"/>
      <c r="IN44" s="201"/>
      <c r="IO44" s="201"/>
      <c r="IP44" s="201"/>
      <c r="IQ44" s="201"/>
      <c r="IR44" s="201"/>
      <c r="IS44" s="201"/>
      <c r="IT44" s="201"/>
      <c r="IU44" s="201"/>
      <c r="IV44" s="201"/>
    </row>
    <row r="45" spans="1:256" s="200" customFormat="1" ht="24.95" customHeight="1" x14ac:dyDescent="0.25">
      <c r="A45" s="202" t="s">
        <v>1</v>
      </c>
      <c r="B45" s="202" t="s">
        <v>16</v>
      </c>
      <c r="C45" s="202" t="s">
        <v>17</v>
      </c>
      <c r="D45" s="203"/>
      <c r="E45" s="203"/>
      <c r="F45" s="204"/>
      <c r="G45" s="205">
        <f>G242</f>
        <v>0</v>
      </c>
      <c r="HU45" s="201"/>
      <c r="HV45" s="201"/>
      <c r="HW45" s="201"/>
      <c r="HX45" s="201"/>
      <c r="HY45" s="201"/>
      <c r="HZ45" s="201"/>
      <c r="IA45" s="201"/>
      <c r="IB45" s="201"/>
      <c r="IC45" s="201"/>
      <c r="ID45" s="201"/>
      <c r="IE45" s="201"/>
      <c r="IF45" s="201"/>
      <c r="IG45" s="201"/>
      <c r="IH45" s="201"/>
      <c r="II45" s="201"/>
      <c r="IJ45" s="201"/>
      <c r="IK45" s="201"/>
      <c r="IL45" s="201"/>
      <c r="IM45" s="201"/>
      <c r="IN45" s="201"/>
      <c r="IO45" s="201"/>
      <c r="IP45" s="201"/>
      <c r="IQ45" s="201"/>
      <c r="IR45" s="201"/>
      <c r="IS45" s="201"/>
      <c r="IT45" s="201"/>
      <c r="IU45" s="201"/>
      <c r="IV45" s="201"/>
    </row>
    <row r="46" spans="1:256" s="200" customFormat="1" ht="24.95" customHeight="1" x14ac:dyDescent="0.25">
      <c r="A46" s="202"/>
      <c r="B46" s="202" t="s">
        <v>18</v>
      </c>
      <c r="C46" s="202" t="s">
        <v>19</v>
      </c>
      <c r="D46" s="203"/>
      <c r="E46" s="203"/>
      <c r="F46" s="204"/>
      <c r="G46" s="205">
        <f>G248</f>
        <v>0</v>
      </c>
      <c r="HU46" s="201"/>
      <c r="HV46" s="201"/>
      <c r="HW46" s="201"/>
      <c r="HX46" s="201"/>
      <c r="HY46" s="201"/>
      <c r="HZ46" s="201"/>
      <c r="IA46" s="201"/>
      <c r="IB46" s="201"/>
      <c r="IC46" s="201"/>
      <c r="ID46" s="201"/>
      <c r="IE46" s="201"/>
      <c r="IF46" s="201"/>
      <c r="IG46" s="201"/>
      <c r="IH46" s="201"/>
      <c r="II46" s="201"/>
      <c r="IJ46" s="201"/>
      <c r="IK46" s="201"/>
      <c r="IL46" s="201"/>
      <c r="IM46" s="201"/>
      <c r="IN46" s="201"/>
      <c r="IO46" s="201"/>
      <c r="IP46" s="201"/>
      <c r="IQ46" s="201"/>
      <c r="IR46" s="201"/>
      <c r="IS46" s="201"/>
      <c r="IT46" s="201"/>
      <c r="IU46" s="201"/>
      <c r="IV46" s="201"/>
    </row>
    <row r="47" spans="1:256" s="200" customFormat="1" ht="24.95" customHeight="1" x14ac:dyDescent="0.25">
      <c r="A47" s="202" t="s">
        <v>1</v>
      </c>
      <c r="B47" s="202" t="s">
        <v>20</v>
      </c>
      <c r="C47" s="202" t="s">
        <v>21</v>
      </c>
      <c r="D47" s="203"/>
      <c r="E47" s="203"/>
      <c r="F47" s="204"/>
      <c r="G47" s="205">
        <f>G285</f>
        <v>0</v>
      </c>
      <c r="HU47" s="201"/>
      <c r="HV47" s="201"/>
      <c r="HW47" s="201"/>
      <c r="HX47" s="201"/>
      <c r="HY47" s="201"/>
      <c r="HZ47" s="201"/>
      <c r="IA47" s="201"/>
      <c r="IB47" s="201"/>
      <c r="IC47" s="201"/>
      <c r="ID47" s="201"/>
      <c r="IE47" s="201"/>
      <c r="IF47" s="201"/>
      <c r="IG47" s="201"/>
      <c r="IH47" s="201"/>
      <c r="II47" s="201"/>
      <c r="IJ47" s="201"/>
      <c r="IK47" s="201"/>
      <c r="IL47" s="201"/>
      <c r="IM47" s="201"/>
      <c r="IN47" s="201"/>
      <c r="IO47" s="201"/>
      <c r="IP47" s="201"/>
      <c r="IQ47" s="201"/>
      <c r="IR47" s="201"/>
      <c r="IS47" s="201"/>
      <c r="IT47" s="201"/>
      <c r="IU47" s="201"/>
      <c r="IV47" s="201"/>
    </row>
    <row r="48" spans="1:256" s="200" customFormat="1" ht="24.95" customHeight="1" x14ac:dyDescent="0.25">
      <c r="A48" s="202" t="s">
        <v>1</v>
      </c>
      <c r="B48" s="202" t="s">
        <v>22</v>
      </c>
      <c r="C48" s="202" t="s">
        <v>23</v>
      </c>
      <c r="D48" s="203"/>
      <c r="E48" s="203"/>
      <c r="F48" s="204"/>
      <c r="G48" s="205">
        <f>G298</f>
        <v>0</v>
      </c>
      <c r="HU48" s="201"/>
      <c r="HV48" s="201"/>
      <c r="HW48" s="201"/>
      <c r="HX48" s="201"/>
      <c r="HY48" s="201"/>
      <c r="HZ48" s="201"/>
      <c r="IA48" s="201"/>
      <c r="IB48" s="201"/>
      <c r="IC48" s="201"/>
      <c r="ID48" s="201"/>
      <c r="IE48" s="201"/>
      <c r="IF48" s="201"/>
      <c r="IG48" s="201"/>
      <c r="IH48" s="201"/>
      <c r="II48" s="201"/>
      <c r="IJ48" s="201"/>
      <c r="IK48" s="201"/>
      <c r="IL48" s="201"/>
      <c r="IM48" s="201"/>
      <c r="IN48" s="201"/>
      <c r="IO48" s="201"/>
      <c r="IP48" s="201"/>
      <c r="IQ48" s="201"/>
      <c r="IR48" s="201"/>
      <c r="IS48" s="201"/>
      <c r="IT48" s="201"/>
      <c r="IU48" s="201"/>
      <c r="IV48" s="201"/>
    </row>
    <row r="49" spans="1:18" s="209" customFormat="1" ht="24.95" customHeight="1" x14ac:dyDescent="0.25">
      <c r="A49" s="207"/>
      <c r="B49" s="208"/>
      <c r="C49" s="208"/>
      <c r="E49" s="210"/>
      <c r="G49" s="211"/>
    </row>
    <row r="50" spans="1:18" s="209" customFormat="1" ht="24.95" customHeight="1" x14ac:dyDescent="0.25">
      <c r="A50" s="212"/>
      <c r="B50" s="213"/>
      <c r="C50" s="214" t="s">
        <v>24</v>
      </c>
      <c r="D50" s="215"/>
      <c r="E50" s="216"/>
      <c r="F50" s="215"/>
      <c r="G50" s="217">
        <f>SUM(G42:G48)</f>
        <v>0</v>
      </c>
    </row>
    <row r="51" spans="1:18" s="184" customFormat="1" ht="24.95" customHeight="1" x14ac:dyDescent="0.2">
      <c r="A51" s="182"/>
      <c r="B51" s="183"/>
      <c r="C51" s="183"/>
      <c r="E51" s="185"/>
    </row>
    <row r="52" spans="1:18" s="221" customFormat="1" ht="15" customHeight="1" x14ac:dyDescent="0.2">
      <c r="A52" s="218"/>
      <c r="B52" s="219"/>
      <c r="C52" s="220"/>
      <c r="E52" s="222"/>
    </row>
    <row r="53" spans="1:18" s="226" customFormat="1" ht="18" customHeight="1" x14ac:dyDescent="0.2">
      <c r="A53" s="223" t="s">
        <v>25</v>
      </c>
      <c r="B53" s="223" t="s">
        <v>26</v>
      </c>
      <c r="C53" s="224" t="s">
        <v>27</v>
      </c>
      <c r="D53" s="225" t="s">
        <v>28</v>
      </c>
      <c r="E53" s="225" t="s">
        <v>29</v>
      </c>
      <c r="F53" s="225" t="s">
        <v>30</v>
      </c>
      <c r="G53" s="225" t="s">
        <v>31</v>
      </c>
    </row>
    <row r="54" spans="1:18" s="221" customFormat="1" ht="15" customHeight="1" x14ac:dyDescent="0.2">
      <c r="A54" s="218"/>
      <c r="B54" s="219"/>
      <c r="C54" s="220"/>
      <c r="E54" s="227"/>
      <c r="F54" s="227"/>
      <c r="G54" s="227"/>
    </row>
    <row r="55" spans="1:18" s="232" customFormat="1" ht="15" customHeight="1" x14ac:dyDescent="0.25">
      <c r="A55" s="228"/>
      <c r="B55" s="229" t="s">
        <v>32</v>
      </c>
      <c r="C55" s="229" t="s">
        <v>11</v>
      </c>
      <c r="D55" s="230"/>
      <c r="E55" s="231"/>
      <c r="F55" s="227"/>
      <c r="G55" s="227"/>
    </row>
    <row r="56" spans="1:18" s="232" customFormat="1" ht="15" customHeight="1" x14ac:dyDescent="0.25">
      <c r="A56" s="228"/>
      <c r="B56" s="229"/>
      <c r="C56" s="229"/>
      <c r="D56" s="230"/>
      <c r="E56" s="231"/>
      <c r="F56" s="227"/>
      <c r="G56" s="227"/>
    </row>
    <row r="57" spans="1:18" s="238" customFormat="1" ht="15" customHeight="1" x14ac:dyDescent="0.2">
      <c r="A57" s="233"/>
      <c r="B57" s="234" t="s">
        <v>33</v>
      </c>
      <c r="C57" s="234" t="s">
        <v>34</v>
      </c>
      <c r="D57" s="235"/>
      <c r="E57" s="236"/>
      <c r="F57" s="236"/>
      <c r="G57" s="236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</row>
    <row r="58" spans="1:18" s="238" customFormat="1" ht="15" customHeight="1" x14ac:dyDescent="0.2">
      <c r="A58" s="233"/>
      <c r="B58" s="234"/>
      <c r="C58" s="234"/>
      <c r="D58" s="235"/>
      <c r="E58" s="236"/>
      <c r="F58" s="236"/>
      <c r="G58" s="236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</row>
    <row r="59" spans="1:18" s="238" customFormat="1" ht="48.75" customHeight="1" x14ac:dyDescent="0.2">
      <c r="A59" s="233" t="s">
        <v>35</v>
      </c>
      <c r="B59" s="233" t="s">
        <v>36</v>
      </c>
      <c r="C59" s="153" t="s">
        <v>37</v>
      </c>
      <c r="D59" s="235" t="s">
        <v>38</v>
      </c>
      <c r="E59" s="236">
        <v>0.1</v>
      </c>
      <c r="F59" s="236"/>
      <c r="G59" s="227">
        <f>E59*F59</f>
        <v>0</v>
      </c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</row>
    <row r="60" spans="1:18" s="238" customFormat="1" ht="15" customHeight="1" x14ac:dyDescent="0.2">
      <c r="A60" s="233"/>
      <c r="B60" s="234"/>
      <c r="C60" s="234"/>
      <c r="D60" s="235"/>
      <c r="E60" s="236"/>
      <c r="F60" s="236"/>
      <c r="G60" s="236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</row>
    <row r="61" spans="1:18" s="238" customFormat="1" ht="48" customHeight="1" x14ac:dyDescent="0.2">
      <c r="A61" s="233" t="s">
        <v>39</v>
      </c>
      <c r="B61" s="233" t="s">
        <v>40</v>
      </c>
      <c r="C61" s="153" t="s">
        <v>41</v>
      </c>
      <c r="D61" s="235" t="s">
        <v>42</v>
      </c>
      <c r="E61" s="236">
        <v>10</v>
      </c>
      <c r="F61" s="236"/>
      <c r="G61" s="227">
        <f>E61*F61</f>
        <v>0</v>
      </c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</row>
    <row r="62" spans="1:18" s="238" customFormat="1" ht="15" customHeight="1" x14ac:dyDescent="0.2">
      <c r="A62" s="233"/>
      <c r="B62" s="234"/>
      <c r="C62" s="234"/>
      <c r="D62" s="235"/>
      <c r="E62" s="236"/>
      <c r="F62" s="236"/>
      <c r="G62" s="236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</row>
    <row r="63" spans="1:18" s="238" customFormat="1" ht="15" customHeight="1" x14ac:dyDescent="0.2">
      <c r="A63" s="233"/>
      <c r="B63" s="234" t="s">
        <v>43</v>
      </c>
      <c r="C63" s="234" t="s">
        <v>44</v>
      </c>
      <c r="D63" s="235"/>
      <c r="E63" s="236"/>
      <c r="F63" s="236"/>
      <c r="G63" s="227" t="str">
        <f>IF(ISBLANK(E63),"",IF(ISBLANK(F63),"",E63*F63))</f>
        <v/>
      </c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</row>
    <row r="64" spans="1:18" s="238" customFormat="1" ht="15" customHeight="1" x14ac:dyDescent="0.2">
      <c r="A64" s="233"/>
      <c r="B64" s="234"/>
      <c r="C64" s="234"/>
      <c r="D64" s="235"/>
      <c r="E64" s="236"/>
      <c r="F64" s="236"/>
      <c r="G64" s="22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</row>
    <row r="65" spans="1:18" s="238" customFormat="1" ht="15" customHeight="1" x14ac:dyDescent="0.2">
      <c r="A65" s="233"/>
      <c r="B65" s="234" t="s">
        <v>45</v>
      </c>
      <c r="C65" s="234" t="s">
        <v>46</v>
      </c>
      <c r="D65" s="235"/>
      <c r="E65" s="236"/>
      <c r="F65" s="236"/>
      <c r="G65" s="227" t="str">
        <f>IF(ISBLANK(E65),"",IF(ISBLANK(F65),"",E65*F65))</f>
        <v/>
      </c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</row>
    <row r="66" spans="1:18" s="238" customFormat="1" ht="15" hidden="1" customHeight="1" x14ac:dyDescent="0.2">
      <c r="A66" s="233"/>
      <c r="B66" s="233"/>
      <c r="C66" s="153"/>
      <c r="D66" s="235"/>
      <c r="E66" s="236"/>
      <c r="F66" s="236"/>
      <c r="G66" s="22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</row>
    <row r="67" spans="1:18" s="238" customFormat="1" ht="45" hidden="1" x14ac:dyDescent="0.2">
      <c r="A67" s="233" t="s">
        <v>47</v>
      </c>
      <c r="B67" s="233" t="s">
        <v>48</v>
      </c>
      <c r="C67" s="153" t="s">
        <v>49</v>
      </c>
      <c r="D67" s="235" t="s">
        <v>50</v>
      </c>
      <c r="E67" s="236">
        <v>0</v>
      </c>
      <c r="F67" s="236"/>
      <c r="G67" s="227" t="str">
        <f>IF(ISBLANK(E67),"",IF(ISBLANK(F67),"",E67*F67))</f>
        <v/>
      </c>
      <c r="I67" s="237"/>
      <c r="J67" s="237"/>
      <c r="K67" s="237"/>
      <c r="L67" s="237"/>
      <c r="M67" s="237"/>
    </row>
    <row r="68" spans="1:18" s="238" customFormat="1" ht="15" hidden="1" customHeight="1" x14ac:dyDescent="0.2">
      <c r="A68" s="233"/>
      <c r="B68" s="233"/>
      <c r="C68" s="153"/>
      <c r="D68" s="235"/>
      <c r="E68" s="236"/>
      <c r="F68" s="236"/>
      <c r="G68" s="22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</row>
    <row r="69" spans="1:18" s="238" customFormat="1" ht="45" hidden="1" customHeight="1" x14ac:dyDescent="0.2">
      <c r="A69" s="233" t="s">
        <v>51</v>
      </c>
      <c r="B69" s="233" t="s">
        <v>52</v>
      </c>
      <c r="C69" s="153" t="s">
        <v>53</v>
      </c>
      <c r="D69" s="235" t="s">
        <v>50</v>
      </c>
      <c r="E69" s="236">
        <v>0</v>
      </c>
      <c r="F69" s="236"/>
      <c r="G69" s="227" t="str">
        <f>IF(ISBLANK(E69),"",IF(ISBLANK(F69),"",E69*F69))</f>
        <v/>
      </c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</row>
    <row r="70" spans="1:18" s="238" customFormat="1" ht="15" hidden="1" customHeight="1" x14ac:dyDescent="0.2">
      <c r="A70" s="233"/>
      <c r="B70" s="233"/>
      <c r="C70" s="153"/>
      <c r="D70" s="235"/>
      <c r="E70" s="236"/>
      <c r="F70" s="236"/>
      <c r="G70" s="22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</row>
    <row r="71" spans="1:18" s="238" customFormat="1" ht="45" hidden="1" customHeight="1" x14ac:dyDescent="0.2">
      <c r="A71" s="233" t="s">
        <v>54</v>
      </c>
      <c r="B71" s="233" t="s">
        <v>55</v>
      </c>
      <c r="C71" s="153" t="s">
        <v>56</v>
      </c>
      <c r="D71" s="235" t="s">
        <v>42</v>
      </c>
      <c r="E71" s="236">
        <v>0</v>
      </c>
      <c r="F71" s="236"/>
      <c r="G71" s="227" t="str">
        <f>IF(ISBLANK(E71),"",IF(ISBLANK(F71),"",E71*F71))</f>
        <v/>
      </c>
      <c r="I71" s="237"/>
      <c r="J71" s="237"/>
      <c r="K71" s="237"/>
      <c r="L71" s="237"/>
      <c r="M71" s="237"/>
    </row>
    <row r="72" spans="1:18" s="238" customFormat="1" ht="15" hidden="1" customHeight="1" x14ac:dyDescent="0.2">
      <c r="A72" s="233"/>
      <c r="B72" s="233"/>
      <c r="C72" s="153"/>
      <c r="D72" s="235"/>
      <c r="E72" s="236"/>
      <c r="F72" s="236"/>
      <c r="G72" s="227"/>
      <c r="I72" s="237"/>
      <c r="J72" s="237"/>
      <c r="K72" s="237"/>
      <c r="L72" s="237"/>
      <c r="M72" s="237"/>
    </row>
    <row r="73" spans="1:18" s="238" customFormat="1" ht="45" hidden="1" customHeight="1" x14ac:dyDescent="0.2">
      <c r="A73" s="233" t="s">
        <v>57</v>
      </c>
      <c r="B73" s="233" t="s">
        <v>58</v>
      </c>
      <c r="C73" s="153" t="s">
        <v>59</v>
      </c>
      <c r="D73" s="235" t="s">
        <v>42</v>
      </c>
      <c r="E73" s="236">
        <v>0</v>
      </c>
      <c r="F73" s="236"/>
      <c r="G73" s="227" t="str">
        <f>IF(ISBLANK(E73),"",IF(ISBLANK(F73),"",E73*F73))</f>
        <v/>
      </c>
      <c r="I73" s="237"/>
      <c r="J73" s="237"/>
      <c r="K73" s="237"/>
      <c r="L73" s="237"/>
      <c r="M73" s="237"/>
    </row>
    <row r="74" spans="1:18" s="238" customFormat="1" ht="15" hidden="1" customHeight="1" x14ac:dyDescent="0.25">
      <c r="A74" s="233"/>
      <c r="B74" s="234"/>
      <c r="C74" s="239"/>
      <c r="D74" s="235"/>
      <c r="E74" s="236"/>
      <c r="F74" s="236"/>
      <c r="G74" s="227"/>
      <c r="I74" s="237"/>
      <c r="J74" s="237"/>
      <c r="K74" s="237"/>
      <c r="L74" s="237"/>
      <c r="M74" s="237"/>
    </row>
    <row r="75" spans="1:18" s="238" customFormat="1" ht="45" hidden="1" customHeight="1" x14ac:dyDescent="0.2">
      <c r="A75" s="233" t="s">
        <v>60</v>
      </c>
      <c r="B75" s="233" t="s">
        <v>61</v>
      </c>
      <c r="C75" s="153" t="s">
        <v>62</v>
      </c>
      <c r="D75" s="235" t="s">
        <v>42</v>
      </c>
      <c r="E75" s="236">
        <v>0</v>
      </c>
      <c r="F75" s="236"/>
      <c r="G75" s="227" t="str">
        <f>IF(ISBLANK(E75),"",IF(ISBLANK(F75),"",E75*F75))</f>
        <v/>
      </c>
      <c r="I75" s="237"/>
      <c r="J75" s="237"/>
      <c r="K75" s="237"/>
      <c r="L75" s="237"/>
      <c r="M75" s="237"/>
    </row>
    <row r="76" spans="1:18" s="238" customFormat="1" ht="15" hidden="1" customHeight="1" x14ac:dyDescent="0.25">
      <c r="A76" s="233"/>
      <c r="B76" s="234"/>
      <c r="C76" s="239"/>
      <c r="D76" s="235"/>
      <c r="E76" s="236"/>
      <c r="F76" s="236"/>
      <c r="G76" s="227"/>
      <c r="I76" s="237"/>
      <c r="J76" s="237"/>
      <c r="K76" s="237"/>
      <c r="L76" s="237"/>
      <c r="M76" s="237"/>
    </row>
    <row r="77" spans="1:18" s="238" customFormat="1" ht="45" hidden="1" customHeight="1" x14ac:dyDescent="0.2">
      <c r="A77" s="233" t="s">
        <v>63</v>
      </c>
      <c r="B77" s="233" t="s">
        <v>64</v>
      </c>
      <c r="C77" s="153" t="s">
        <v>65</v>
      </c>
      <c r="D77" s="235" t="s">
        <v>42</v>
      </c>
      <c r="E77" s="236">
        <v>0</v>
      </c>
      <c r="F77" s="236"/>
      <c r="G77" s="227" t="str">
        <f>IF(ISBLANK(E77),"",IF(ISBLANK(F77),"",E77*F77))</f>
        <v/>
      </c>
      <c r="I77" s="237"/>
      <c r="J77" s="237"/>
      <c r="K77" s="237"/>
      <c r="L77" s="237"/>
      <c r="M77" s="237"/>
    </row>
    <row r="78" spans="1:18" s="238" customFormat="1" ht="15" customHeight="1" x14ac:dyDescent="0.2">
      <c r="A78" s="233"/>
      <c r="B78" s="234"/>
      <c r="C78" s="234"/>
      <c r="D78" s="235"/>
      <c r="E78" s="236"/>
      <c r="F78" s="236"/>
      <c r="G78" s="22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</row>
    <row r="79" spans="1:18" s="238" customFormat="1" ht="15" customHeight="1" x14ac:dyDescent="0.2">
      <c r="A79" s="233"/>
      <c r="B79" s="234" t="s">
        <v>66</v>
      </c>
      <c r="C79" s="234" t="s">
        <v>67</v>
      </c>
      <c r="D79" s="235"/>
      <c r="E79" s="236"/>
      <c r="F79" s="236"/>
      <c r="G79" s="227" t="str">
        <f>IF(ISBLANK(E79),"",IF(ISBLANK(F79),"",E79*F79))</f>
        <v/>
      </c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</row>
    <row r="80" spans="1:18" s="238" customFormat="1" ht="15" hidden="1" customHeight="1" x14ac:dyDescent="0.2">
      <c r="A80" s="233"/>
      <c r="B80" s="234"/>
      <c r="C80" s="234"/>
      <c r="D80" s="235"/>
      <c r="E80" s="236"/>
      <c r="F80" s="236"/>
      <c r="G80" s="22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</row>
    <row r="81" spans="1:256" s="240" customFormat="1" ht="30" hidden="1" x14ac:dyDescent="0.2">
      <c r="A81" s="233" t="s">
        <v>68</v>
      </c>
      <c r="B81" s="233" t="s">
        <v>69</v>
      </c>
      <c r="C81" s="153" t="s">
        <v>70</v>
      </c>
      <c r="D81" s="235" t="s">
        <v>42</v>
      </c>
      <c r="E81" s="236">
        <v>0</v>
      </c>
      <c r="F81" s="236"/>
      <c r="G81" s="227" t="str">
        <f>IF(ISBLANK(E81),"",IF(ISBLANK(F81),"",E81*F81))</f>
        <v/>
      </c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HU81" s="238"/>
      <c r="HV81" s="238"/>
      <c r="HW81" s="238"/>
      <c r="HX81" s="238"/>
      <c r="HY81" s="238"/>
      <c r="HZ81" s="238"/>
      <c r="IA81" s="238"/>
      <c r="IB81" s="238"/>
      <c r="IC81" s="238"/>
      <c r="ID81" s="238"/>
      <c r="IE81" s="238"/>
      <c r="IF81" s="238"/>
      <c r="IG81" s="238"/>
      <c r="IH81" s="238"/>
      <c r="II81" s="238"/>
      <c r="IJ81" s="238"/>
      <c r="IK81" s="238"/>
      <c r="IL81" s="238"/>
      <c r="IM81" s="238"/>
      <c r="IN81" s="238"/>
      <c r="IO81" s="238"/>
      <c r="IP81" s="238"/>
      <c r="IQ81" s="238"/>
      <c r="IR81" s="238"/>
      <c r="IS81" s="238"/>
      <c r="IT81" s="238"/>
      <c r="IU81" s="238"/>
      <c r="IV81" s="238"/>
    </row>
    <row r="82" spans="1:256" s="240" customFormat="1" ht="15" customHeight="1" x14ac:dyDescent="0.2">
      <c r="A82" s="233"/>
      <c r="B82" s="233"/>
      <c r="C82" s="153"/>
      <c r="D82" s="235"/>
      <c r="E82" s="236"/>
      <c r="F82" s="236"/>
      <c r="G82" s="22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HU82" s="238"/>
      <c r="HV82" s="238"/>
      <c r="HW82" s="238"/>
      <c r="HX82" s="238"/>
      <c r="HY82" s="238"/>
      <c r="HZ82" s="238"/>
      <c r="IA82" s="238"/>
      <c r="IB82" s="238"/>
      <c r="IC82" s="238"/>
      <c r="ID82" s="238"/>
      <c r="IE82" s="238"/>
      <c r="IF82" s="238"/>
      <c r="IG82" s="238"/>
      <c r="IH82" s="238"/>
      <c r="II82" s="238"/>
      <c r="IJ82" s="238"/>
      <c r="IK82" s="238"/>
      <c r="IL82" s="238"/>
      <c r="IM82" s="238"/>
      <c r="IN82" s="238"/>
      <c r="IO82" s="238"/>
      <c r="IP82" s="238"/>
      <c r="IQ82" s="238"/>
      <c r="IR82" s="238"/>
      <c r="IS82" s="238"/>
      <c r="IT82" s="238"/>
      <c r="IU82" s="238"/>
      <c r="IV82" s="238"/>
    </row>
    <row r="83" spans="1:256" s="238" customFormat="1" ht="33.75" customHeight="1" x14ac:dyDescent="0.2">
      <c r="A83" s="233" t="s">
        <v>71</v>
      </c>
      <c r="B83" s="233" t="s">
        <v>72</v>
      </c>
      <c r="C83" s="153" t="s">
        <v>73</v>
      </c>
      <c r="D83" s="235" t="s">
        <v>42</v>
      </c>
      <c r="E83" s="236">
        <v>1</v>
      </c>
      <c r="F83" s="236"/>
      <c r="G83" s="227">
        <f>E83*F83</f>
        <v>0</v>
      </c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</row>
    <row r="84" spans="1:256" s="238" customFormat="1" ht="15" customHeight="1" x14ac:dyDescent="0.2">
      <c r="A84" s="233"/>
      <c r="B84" s="233"/>
      <c r="C84" s="153"/>
      <c r="D84" s="235"/>
      <c r="E84" s="236"/>
      <c r="F84" s="236"/>
      <c r="G84" s="22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</row>
    <row r="85" spans="1:256" s="240" customFormat="1" ht="15" customHeight="1" x14ac:dyDescent="0.2">
      <c r="A85" s="233" t="s">
        <v>74</v>
      </c>
      <c r="B85" s="233" t="s">
        <v>75</v>
      </c>
      <c r="C85" s="153" t="s">
        <v>76</v>
      </c>
      <c r="D85" s="235" t="s">
        <v>77</v>
      </c>
      <c r="E85" s="236">
        <v>65</v>
      </c>
      <c r="F85" s="241"/>
      <c r="G85" s="227">
        <f>E85*F85</f>
        <v>0</v>
      </c>
      <c r="H85" s="238"/>
      <c r="I85" s="237"/>
      <c r="J85" s="237"/>
      <c r="K85" s="237"/>
      <c r="L85" s="237"/>
      <c r="M85" s="237"/>
      <c r="N85" s="238"/>
      <c r="O85" s="238"/>
      <c r="P85" s="238"/>
      <c r="Q85" s="238"/>
      <c r="R85" s="238"/>
      <c r="HU85" s="238"/>
      <c r="HV85" s="238"/>
      <c r="HW85" s="238"/>
      <c r="HX85" s="238"/>
      <c r="HY85" s="238"/>
      <c r="HZ85" s="238"/>
      <c r="IA85" s="238"/>
      <c r="IB85" s="238"/>
      <c r="IC85" s="238"/>
      <c r="ID85" s="238"/>
      <c r="IE85" s="238"/>
      <c r="IF85" s="238"/>
      <c r="IG85" s="238"/>
      <c r="IH85" s="238"/>
      <c r="II85" s="238"/>
      <c r="IJ85" s="238"/>
      <c r="IK85" s="238"/>
      <c r="IL85" s="238"/>
      <c r="IM85" s="238"/>
      <c r="IN85" s="238"/>
      <c r="IO85" s="238"/>
      <c r="IP85" s="238"/>
      <c r="IQ85" s="238"/>
      <c r="IR85" s="238"/>
      <c r="IS85" s="238"/>
      <c r="IT85" s="238"/>
      <c r="IU85" s="238"/>
      <c r="IV85" s="238"/>
    </row>
    <row r="86" spans="1:256" s="240" customFormat="1" ht="15" customHeight="1" x14ac:dyDescent="0.2">
      <c r="A86" s="233"/>
      <c r="B86" s="233"/>
      <c r="C86" s="153"/>
      <c r="D86" s="235"/>
      <c r="E86" s="236"/>
      <c r="F86" s="241"/>
      <c r="G86" s="227"/>
      <c r="H86" s="238"/>
      <c r="I86" s="237"/>
      <c r="J86" s="237"/>
      <c r="K86" s="237"/>
      <c r="L86" s="237"/>
      <c r="M86" s="237"/>
      <c r="N86" s="238"/>
      <c r="O86" s="238"/>
      <c r="P86" s="238"/>
      <c r="Q86" s="238"/>
      <c r="R86" s="238"/>
      <c r="HU86" s="238"/>
      <c r="HV86" s="238"/>
      <c r="HW86" s="238"/>
      <c r="HX86" s="238"/>
      <c r="HY86" s="238"/>
      <c r="HZ86" s="238"/>
      <c r="IA86" s="238"/>
      <c r="IB86" s="238"/>
      <c r="IC86" s="238"/>
      <c r="ID86" s="238"/>
      <c r="IE86" s="238"/>
      <c r="IF86" s="238"/>
      <c r="IG86" s="238"/>
      <c r="IH86" s="238"/>
      <c r="II86" s="238"/>
      <c r="IJ86" s="238"/>
      <c r="IK86" s="238"/>
      <c r="IL86" s="238"/>
      <c r="IM86" s="238"/>
      <c r="IN86" s="238"/>
      <c r="IO86" s="238"/>
      <c r="IP86" s="238"/>
      <c r="IQ86" s="238"/>
      <c r="IR86" s="238"/>
      <c r="IS86" s="238"/>
      <c r="IT86" s="238"/>
      <c r="IU86" s="238"/>
      <c r="IV86" s="238"/>
    </row>
    <row r="87" spans="1:256" s="238" customFormat="1" ht="15" customHeight="1" x14ac:dyDescent="0.2">
      <c r="A87" s="233"/>
      <c r="B87" s="234" t="s">
        <v>78</v>
      </c>
      <c r="C87" s="234" t="s">
        <v>79</v>
      </c>
      <c r="D87" s="235"/>
      <c r="E87" s="236"/>
      <c r="F87" s="236"/>
      <c r="G87" s="227" t="str">
        <f>IF(ISBLANK(E87),"",IF(ISBLANK(F87),"",E87*F87))</f>
        <v/>
      </c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</row>
    <row r="88" spans="1:256" s="238" customFormat="1" ht="15" customHeight="1" x14ac:dyDescent="0.2">
      <c r="A88" s="233"/>
      <c r="B88" s="233"/>
      <c r="C88" s="153"/>
      <c r="D88" s="235"/>
      <c r="E88" s="236"/>
      <c r="F88" s="236"/>
      <c r="G88" s="22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</row>
    <row r="89" spans="1:256" s="238" customFormat="1" ht="33.75" customHeight="1" x14ac:dyDescent="0.2">
      <c r="A89" s="233" t="s">
        <v>80</v>
      </c>
      <c r="B89" s="233" t="s">
        <v>81</v>
      </c>
      <c r="C89" s="153" t="s">
        <v>82</v>
      </c>
      <c r="D89" s="235" t="s">
        <v>50</v>
      </c>
      <c r="E89" s="236">
        <v>590</v>
      </c>
      <c r="F89" s="236"/>
      <c r="G89" s="227">
        <f>E89*F89</f>
        <v>0</v>
      </c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</row>
    <row r="90" spans="1:256" s="238" customFormat="1" ht="15" customHeight="1" x14ac:dyDescent="0.2">
      <c r="A90" s="233"/>
      <c r="B90" s="233"/>
      <c r="C90" s="153"/>
      <c r="D90" s="235"/>
      <c r="E90" s="236"/>
      <c r="F90" s="236"/>
      <c r="G90" s="22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</row>
    <row r="91" spans="1:256" s="240" customFormat="1" ht="45" x14ac:dyDescent="0.2">
      <c r="A91" s="233" t="s">
        <v>83</v>
      </c>
      <c r="B91" s="233" t="s">
        <v>84</v>
      </c>
      <c r="C91" s="153" t="s">
        <v>85</v>
      </c>
      <c r="D91" s="235" t="s">
        <v>86</v>
      </c>
      <c r="E91" s="236">
        <v>1</v>
      </c>
      <c r="F91" s="236"/>
      <c r="G91" s="227">
        <f>E91*F91</f>
        <v>0</v>
      </c>
      <c r="H91" s="238"/>
      <c r="I91" s="237"/>
      <c r="J91" s="237"/>
      <c r="K91" s="237"/>
      <c r="L91" s="237"/>
      <c r="M91" s="237"/>
      <c r="N91" s="238"/>
      <c r="O91" s="238"/>
      <c r="P91" s="238"/>
      <c r="Q91" s="238"/>
      <c r="R91" s="238"/>
      <c r="HU91" s="238"/>
      <c r="HV91" s="238"/>
      <c r="HW91" s="238"/>
      <c r="HX91" s="238"/>
      <c r="HY91" s="238"/>
      <c r="HZ91" s="238"/>
      <c r="IA91" s="238"/>
      <c r="IB91" s="238"/>
      <c r="IC91" s="238"/>
      <c r="ID91" s="238"/>
      <c r="IE91" s="238"/>
      <c r="IF91" s="238"/>
      <c r="IG91" s="238"/>
      <c r="IH91" s="238"/>
      <c r="II91" s="238"/>
      <c r="IJ91" s="238"/>
      <c r="IK91" s="238"/>
      <c r="IL91" s="238"/>
      <c r="IM91" s="238"/>
      <c r="IN91" s="238"/>
      <c r="IO91" s="238"/>
      <c r="IP91" s="238"/>
      <c r="IQ91" s="238"/>
      <c r="IR91" s="238"/>
      <c r="IS91" s="238"/>
      <c r="IT91" s="238"/>
      <c r="IU91" s="238"/>
      <c r="IV91" s="238"/>
    </row>
    <row r="92" spans="1:256" s="240" customFormat="1" ht="15" hidden="1" customHeight="1" x14ac:dyDescent="0.2">
      <c r="A92" s="233"/>
      <c r="B92" s="233"/>
      <c r="C92" s="153"/>
      <c r="D92" s="235"/>
      <c r="E92" s="236"/>
      <c r="F92" s="236"/>
      <c r="G92" s="227"/>
      <c r="H92" s="238"/>
      <c r="I92" s="237"/>
      <c r="J92" s="237"/>
      <c r="K92" s="237"/>
      <c r="L92" s="237"/>
      <c r="M92" s="237"/>
      <c r="N92" s="238"/>
      <c r="O92" s="238"/>
      <c r="P92" s="238"/>
      <c r="Q92" s="238"/>
      <c r="R92" s="238"/>
      <c r="HU92" s="238"/>
      <c r="HV92" s="238"/>
      <c r="HW92" s="238"/>
      <c r="HX92" s="238"/>
      <c r="HY92" s="238"/>
      <c r="HZ92" s="238"/>
      <c r="IA92" s="238"/>
      <c r="IB92" s="238"/>
      <c r="IC92" s="238"/>
      <c r="ID92" s="238"/>
      <c r="IE92" s="238"/>
      <c r="IF92" s="238"/>
      <c r="IG92" s="238"/>
      <c r="IH92" s="238"/>
      <c r="II92" s="238"/>
      <c r="IJ92" s="238"/>
      <c r="IK92" s="238"/>
      <c r="IL92" s="238"/>
      <c r="IM92" s="238"/>
      <c r="IN92" s="238"/>
      <c r="IO92" s="238"/>
      <c r="IP92" s="238"/>
      <c r="IQ92" s="238"/>
      <c r="IR92" s="238"/>
      <c r="IS92" s="238"/>
      <c r="IT92" s="238"/>
      <c r="IU92" s="238"/>
      <c r="IV92" s="238"/>
    </row>
    <row r="93" spans="1:256" s="238" customFormat="1" ht="35.25" hidden="1" customHeight="1" x14ac:dyDescent="0.2">
      <c r="A93" s="233" t="s">
        <v>87</v>
      </c>
      <c r="B93" s="233" t="s">
        <v>88</v>
      </c>
      <c r="C93" s="153" t="s">
        <v>89</v>
      </c>
      <c r="D93" s="235" t="s">
        <v>77</v>
      </c>
      <c r="E93" s="236">
        <v>0</v>
      </c>
      <c r="F93" s="236"/>
      <c r="G93" s="227" t="str">
        <f>IF(ISBLANK(E93),"",IF(ISBLANK(F93),"",E93*F93))</f>
        <v/>
      </c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</row>
    <row r="94" spans="1:256" s="238" customFormat="1" ht="15" customHeight="1" x14ac:dyDescent="0.2">
      <c r="A94" s="233"/>
      <c r="B94" s="233"/>
      <c r="C94" s="153"/>
      <c r="D94" s="235"/>
      <c r="E94" s="236"/>
      <c r="F94" s="236"/>
      <c r="G94" s="22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</row>
    <row r="95" spans="1:256" s="238" customFormat="1" ht="15" customHeight="1" x14ac:dyDescent="0.2">
      <c r="A95" s="233"/>
      <c r="B95" s="234" t="s">
        <v>90</v>
      </c>
      <c r="C95" s="234" t="s">
        <v>91</v>
      </c>
      <c r="D95" s="235"/>
      <c r="E95" s="236"/>
      <c r="F95" s="236"/>
      <c r="G95" s="227" t="str">
        <f>IF(ISBLANK(E95),"",IF(ISBLANK(F95),"",E95*F95))</f>
        <v/>
      </c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</row>
    <row r="96" spans="1:256" s="238" customFormat="1" ht="15" hidden="1" customHeight="1" x14ac:dyDescent="0.2">
      <c r="A96" s="233"/>
      <c r="B96" s="234"/>
      <c r="C96" s="234"/>
      <c r="D96" s="235"/>
      <c r="E96" s="236"/>
      <c r="F96" s="236"/>
      <c r="G96" s="22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</row>
    <row r="97" spans="1:256" s="238" customFormat="1" ht="15" hidden="1" customHeight="1" x14ac:dyDescent="0.2">
      <c r="A97" s="233" t="s">
        <v>92</v>
      </c>
      <c r="B97" s="233" t="s">
        <v>93</v>
      </c>
      <c r="C97" s="153" t="s">
        <v>94</v>
      </c>
      <c r="D97" s="235" t="s">
        <v>77</v>
      </c>
      <c r="E97" s="236">
        <v>0</v>
      </c>
      <c r="F97" s="241">
        <v>10</v>
      </c>
      <c r="G97" s="227">
        <f>IF(ISBLANK(E97),"",IF(ISBLANK(F97),"",E97*F97))</f>
        <v>0</v>
      </c>
      <c r="I97" s="237"/>
      <c r="J97" s="237"/>
      <c r="K97" s="237"/>
      <c r="L97" s="237"/>
      <c r="M97" s="237"/>
    </row>
    <row r="98" spans="1:256" s="238" customFormat="1" ht="15" customHeight="1" x14ac:dyDescent="0.2">
      <c r="A98" s="233"/>
      <c r="B98" s="233"/>
      <c r="C98" s="153"/>
      <c r="D98" s="235"/>
      <c r="E98" s="236"/>
      <c r="F98" s="236"/>
      <c r="G98" s="22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</row>
    <row r="99" spans="1:256" s="238" customFormat="1" ht="15" customHeight="1" x14ac:dyDescent="0.2">
      <c r="A99" s="233"/>
      <c r="B99" s="234" t="s">
        <v>95</v>
      </c>
      <c r="C99" s="234" t="s">
        <v>96</v>
      </c>
      <c r="D99" s="235"/>
      <c r="E99" s="236"/>
      <c r="F99" s="236"/>
      <c r="G99" s="227" t="str">
        <f>IF(ISBLANK(E99),"",IF(ISBLANK(F99),"",E99*F99))</f>
        <v/>
      </c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</row>
    <row r="100" spans="1:256" s="238" customFormat="1" ht="15" customHeight="1" x14ac:dyDescent="0.2">
      <c r="A100" s="233"/>
      <c r="B100" s="234"/>
      <c r="C100" s="234"/>
      <c r="D100" s="235"/>
      <c r="E100" s="236"/>
      <c r="F100" s="236"/>
      <c r="G100" s="22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</row>
    <row r="101" spans="1:256" s="238" customFormat="1" ht="15" customHeight="1" x14ac:dyDescent="0.2">
      <c r="A101" s="233"/>
      <c r="B101" s="234" t="s">
        <v>97</v>
      </c>
      <c r="C101" s="234" t="s">
        <v>98</v>
      </c>
      <c r="D101" s="235"/>
      <c r="E101" s="236"/>
      <c r="F101" s="236"/>
      <c r="G101" s="227" t="str">
        <f>IF(ISBLANK(E101),"",IF(ISBLANK(F101),"",E101*F101))</f>
        <v/>
      </c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</row>
    <row r="102" spans="1:256" s="238" customFormat="1" ht="15" customHeight="1" x14ac:dyDescent="0.2">
      <c r="A102" s="233"/>
      <c r="B102" s="233"/>
      <c r="C102" s="153"/>
      <c r="D102" s="235"/>
      <c r="E102" s="236"/>
      <c r="F102" s="236"/>
      <c r="G102" s="227" t="str">
        <f>IF(ISBLANK(E102),"",IF(ISBLANK(F102),"",E102*F102))</f>
        <v/>
      </c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</row>
    <row r="103" spans="1:256" s="240" customFormat="1" ht="45" x14ac:dyDescent="0.2">
      <c r="A103" s="233" t="s">
        <v>99</v>
      </c>
      <c r="B103" s="233" t="s">
        <v>100</v>
      </c>
      <c r="C103" s="153" t="s">
        <v>101</v>
      </c>
      <c r="D103" s="235" t="s">
        <v>280</v>
      </c>
      <c r="E103" s="236">
        <v>1</v>
      </c>
      <c r="F103" s="236"/>
      <c r="G103" s="227">
        <f>E103*F103</f>
        <v>0</v>
      </c>
      <c r="H103" s="238"/>
      <c r="I103" s="237"/>
      <c r="J103" s="237"/>
      <c r="K103" s="237"/>
      <c r="L103" s="237"/>
      <c r="M103" s="237"/>
      <c r="N103" s="238"/>
      <c r="O103" s="238"/>
      <c r="P103" s="238"/>
      <c r="Q103" s="238"/>
      <c r="R103" s="238"/>
      <c r="HU103" s="238"/>
      <c r="HV103" s="238"/>
      <c r="HW103" s="238"/>
      <c r="HX103" s="238"/>
      <c r="HY103" s="238"/>
      <c r="HZ103" s="238"/>
      <c r="IA103" s="238"/>
      <c r="IB103" s="238"/>
      <c r="IC103" s="238"/>
      <c r="ID103" s="238"/>
      <c r="IE103" s="238"/>
      <c r="IF103" s="238"/>
      <c r="IG103" s="238"/>
      <c r="IH103" s="238"/>
      <c r="II103" s="238"/>
      <c r="IJ103" s="238"/>
      <c r="IK103" s="238"/>
      <c r="IL103" s="238"/>
      <c r="IM103" s="238"/>
      <c r="IN103" s="238"/>
      <c r="IO103" s="238"/>
      <c r="IP103" s="238"/>
      <c r="IQ103" s="238"/>
      <c r="IR103" s="238"/>
      <c r="IS103" s="238"/>
      <c r="IT103" s="238"/>
      <c r="IU103" s="238"/>
      <c r="IV103" s="238"/>
    </row>
    <row r="104" spans="1:256" s="245" customFormat="1" ht="15" customHeight="1" x14ac:dyDescent="0.2">
      <c r="A104" s="218"/>
      <c r="B104" s="242"/>
      <c r="C104" s="243"/>
      <c r="D104" s="244"/>
      <c r="E104" s="231"/>
      <c r="F104" s="227"/>
      <c r="G104" s="227"/>
    </row>
    <row r="105" spans="1:256" s="251" customFormat="1" ht="15" customHeight="1" x14ac:dyDescent="0.25">
      <c r="A105" s="246"/>
      <c r="B105" s="247"/>
      <c r="C105" s="247" t="s">
        <v>102</v>
      </c>
      <c r="D105" s="248"/>
      <c r="E105" s="240"/>
      <c r="F105" s="249"/>
      <c r="G105" s="250">
        <f>SUM(G55:G104)</f>
        <v>0</v>
      </c>
    </row>
    <row r="106" spans="1:256" s="245" customFormat="1" ht="15" customHeight="1" x14ac:dyDescent="0.2">
      <c r="A106" s="218"/>
      <c r="B106" s="242"/>
      <c r="C106" s="243"/>
      <c r="D106" s="244"/>
      <c r="E106" s="231"/>
      <c r="F106" s="227"/>
      <c r="G106" s="227"/>
    </row>
    <row r="107" spans="1:256" s="245" customFormat="1" ht="15" customHeight="1" x14ac:dyDescent="0.2">
      <c r="A107" s="218"/>
      <c r="B107" s="242"/>
      <c r="C107" s="243"/>
      <c r="D107" s="244"/>
      <c r="E107" s="231"/>
      <c r="F107" s="227"/>
      <c r="G107" s="227"/>
    </row>
    <row r="108" spans="1:256" s="232" customFormat="1" ht="36" x14ac:dyDescent="0.25">
      <c r="A108" s="228"/>
      <c r="B108" s="229" t="s">
        <v>103</v>
      </c>
      <c r="C108" s="229" t="s">
        <v>13</v>
      </c>
      <c r="D108" s="230"/>
      <c r="E108" s="231"/>
      <c r="F108" s="227"/>
      <c r="G108" s="227" t="str">
        <f>IF(ISBLANK(E108),"",IF(ISBLANK(F108),"",E108*F108))</f>
        <v/>
      </c>
    </row>
    <row r="109" spans="1:256" s="232" customFormat="1" ht="15" customHeight="1" x14ac:dyDescent="0.25">
      <c r="A109" s="228"/>
      <c r="B109" s="229"/>
      <c r="C109" s="229"/>
      <c r="D109" s="230"/>
      <c r="E109" s="231"/>
      <c r="F109" s="227"/>
      <c r="G109" s="227"/>
    </row>
    <row r="110" spans="1:256" s="238" customFormat="1" ht="18" customHeight="1" x14ac:dyDescent="0.2">
      <c r="A110" s="252"/>
      <c r="B110" s="234" t="s">
        <v>104</v>
      </c>
      <c r="C110" s="253" t="s">
        <v>105</v>
      </c>
      <c r="D110" s="254"/>
      <c r="E110" s="236"/>
      <c r="F110" s="236"/>
      <c r="G110" s="236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</row>
    <row r="111" spans="1:256" s="238" customFormat="1" ht="15" hidden="1" customHeight="1" x14ac:dyDescent="0.2">
      <c r="A111" s="252"/>
      <c r="B111" s="234"/>
      <c r="C111" s="253"/>
      <c r="D111" s="254"/>
      <c r="E111" s="236"/>
      <c r="F111" s="236"/>
      <c r="G111" s="236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</row>
    <row r="112" spans="1:256" s="238" customFormat="1" ht="33" hidden="1" customHeight="1" x14ac:dyDescent="0.2">
      <c r="A112" s="252">
        <v>1</v>
      </c>
      <c r="B112" s="233" t="s">
        <v>106</v>
      </c>
      <c r="C112" s="153" t="s">
        <v>107</v>
      </c>
      <c r="D112" s="254" t="s">
        <v>86</v>
      </c>
      <c r="E112" s="236">
        <v>0</v>
      </c>
      <c r="F112" s="236">
        <v>1.7</v>
      </c>
      <c r="G112" s="227">
        <f>IF(ISBLANK(E112),"",IF(ISBLANK(F112),"",E112*F112))</f>
        <v>0</v>
      </c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</row>
    <row r="113" spans="1:18" s="232" customFormat="1" ht="15" customHeight="1" x14ac:dyDescent="0.25">
      <c r="A113" s="228"/>
      <c r="B113" s="229"/>
      <c r="C113" s="229"/>
      <c r="D113" s="230"/>
      <c r="E113" s="231"/>
      <c r="F113" s="227"/>
      <c r="G113" s="227"/>
    </row>
    <row r="114" spans="1:18" s="238" customFormat="1" ht="45" x14ac:dyDescent="0.2">
      <c r="A114" s="252">
        <v>2</v>
      </c>
      <c r="B114" s="233" t="s">
        <v>108</v>
      </c>
      <c r="C114" s="153" t="s">
        <v>109</v>
      </c>
      <c r="D114" s="254" t="s">
        <v>86</v>
      </c>
      <c r="E114" s="236">
        <v>440</v>
      </c>
      <c r="F114" s="236"/>
      <c r="G114" s="227">
        <f>E114*F114</f>
        <v>0</v>
      </c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</row>
    <row r="115" spans="1:18" s="232" customFormat="1" ht="15" customHeight="1" x14ac:dyDescent="0.25">
      <c r="A115" s="228"/>
      <c r="B115" s="229"/>
      <c r="C115" s="229"/>
      <c r="D115" s="230"/>
      <c r="E115" s="231"/>
      <c r="F115" s="227"/>
      <c r="G115" s="227"/>
    </row>
    <row r="116" spans="1:18" s="238" customFormat="1" ht="45" x14ac:dyDescent="0.2">
      <c r="A116" s="252">
        <v>3</v>
      </c>
      <c r="B116" s="233" t="s">
        <v>110</v>
      </c>
      <c r="C116" s="153" t="s">
        <v>111</v>
      </c>
      <c r="D116" s="254" t="s">
        <v>86</v>
      </c>
      <c r="E116" s="236">
        <v>91</v>
      </c>
      <c r="F116" s="236"/>
      <c r="G116" s="227">
        <f>E116*F116</f>
        <v>0</v>
      </c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</row>
    <row r="117" spans="1:18" s="238" customFormat="1" ht="15" hidden="1" customHeight="1" x14ac:dyDescent="0.2">
      <c r="A117" s="252"/>
      <c r="B117" s="233"/>
      <c r="C117" s="153"/>
      <c r="D117" s="254"/>
      <c r="E117" s="236"/>
      <c r="F117" s="236"/>
      <c r="G117" s="22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</row>
    <row r="118" spans="1:18" s="238" customFormat="1" ht="30" hidden="1" x14ac:dyDescent="0.2">
      <c r="A118" s="252">
        <v>4</v>
      </c>
      <c r="B118" s="233" t="s">
        <v>112</v>
      </c>
      <c r="C118" s="153" t="s">
        <v>113</v>
      </c>
      <c r="D118" s="254" t="s">
        <v>86</v>
      </c>
      <c r="E118" s="236">
        <v>0</v>
      </c>
      <c r="F118" s="236"/>
      <c r="G118" s="227" t="str">
        <f>IF(ISBLANK(E118),"",IF(ISBLANK(F118),"",E118*F118))</f>
        <v/>
      </c>
      <c r="I118" s="255"/>
      <c r="J118" s="237"/>
      <c r="K118" s="237"/>
      <c r="L118" s="237"/>
      <c r="M118" s="237"/>
    </row>
    <row r="119" spans="1:18" s="238" customFormat="1" ht="15" customHeight="1" x14ac:dyDescent="0.2">
      <c r="A119" s="252"/>
      <c r="B119" s="233"/>
      <c r="C119" s="153"/>
      <c r="D119" s="254"/>
      <c r="E119" s="236"/>
      <c r="F119" s="236"/>
      <c r="G119" s="227"/>
      <c r="I119" s="255"/>
      <c r="J119" s="237"/>
      <c r="K119" s="237"/>
      <c r="L119" s="237"/>
      <c r="M119" s="237"/>
    </row>
    <row r="120" spans="1:18" s="238" customFormat="1" ht="90" x14ac:dyDescent="0.2">
      <c r="A120" s="252">
        <v>5</v>
      </c>
      <c r="B120" s="233" t="s">
        <v>114</v>
      </c>
      <c r="C120" s="153" t="s">
        <v>115</v>
      </c>
      <c r="D120" s="254" t="s">
        <v>86</v>
      </c>
      <c r="E120" s="236">
        <v>16</v>
      </c>
      <c r="F120" s="236"/>
      <c r="G120" s="227">
        <f>E120*F120</f>
        <v>0</v>
      </c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</row>
    <row r="121" spans="1:18" s="238" customFormat="1" ht="15" customHeight="1" x14ac:dyDescent="0.2">
      <c r="A121" s="252"/>
      <c r="B121" s="233"/>
      <c r="C121" s="153"/>
      <c r="D121" s="254"/>
      <c r="E121" s="236"/>
      <c r="F121" s="236"/>
      <c r="G121" s="22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</row>
    <row r="122" spans="1:18" s="238" customFormat="1" ht="60" x14ac:dyDescent="0.2">
      <c r="A122" s="252">
        <v>6</v>
      </c>
      <c r="B122" s="233" t="s">
        <v>116</v>
      </c>
      <c r="C122" s="153" t="s">
        <v>117</v>
      </c>
      <c r="D122" s="254" t="s">
        <v>86</v>
      </c>
      <c r="E122" s="236">
        <v>16</v>
      </c>
      <c r="F122" s="236"/>
      <c r="G122" s="227">
        <f>E122*F122</f>
        <v>0</v>
      </c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</row>
    <row r="123" spans="1:18" s="238" customFormat="1" ht="15" customHeight="1" x14ac:dyDescent="0.2">
      <c r="A123" s="252"/>
      <c r="B123" s="233"/>
      <c r="C123" s="153"/>
      <c r="D123" s="254"/>
      <c r="E123" s="236"/>
      <c r="F123" s="236"/>
      <c r="G123" s="22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</row>
    <row r="124" spans="1:18" s="238" customFormat="1" ht="60" x14ac:dyDescent="0.2">
      <c r="A124" s="252">
        <v>7</v>
      </c>
      <c r="B124" s="233" t="s">
        <v>118</v>
      </c>
      <c r="C124" s="153" t="s">
        <v>119</v>
      </c>
      <c r="D124" s="254" t="s">
        <v>86</v>
      </c>
      <c r="E124" s="236">
        <v>8</v>
      </c>
      <c r="F124" s="236"/>
      <c r="G124" s="227">
        <f>E124*F124</f>
        <v>0</v>
      </c>
    </row>
    <row r="125" spans="1:18" s="232" customFormat="1" ht="15" customHeight="1" x14ac:dyDescent="0.25">
      <c r="A125" s="228"/>
      <c r="B125" s="229"/>
      <c r="C125" s="229"/>
      <c r="D125" s="230"/>
      <c r="E125" s="231"/>
      <c r="F125" s="227"/>
      <c r="G125" s="227"/>
    </row>
    <row r="126" spans="1:18" s="238" customFormat="1" ht="18" customHeight="1" x14ac:dyDescent="0.2">
      <c r="A126" s="252"/>
      <c r="B126" s="234" t="s">
        <v>120</v>
      </c>
      <c r="C126" s="256" t="s">
        <v>121</v>
      </c>
      <c r="D126" s="254"/>
      <c r="E126" s="236"/>
      <c r="F126" s="236"/>
      <c r="G126" s="227" t="str">
        <f>IF(ISBLANK(E126),"",IF(ISBLANK(F126),"",E126*F126))</f>
        <v/>
      </c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</row>
    <row r="127" spans="1:18" s="232" customFormat="1" ht="15" customHeight="1" x14ac:dyDescent="0.25">
      <c r="A127" s="228"/>
      <c r="B127" s="229"/>
      <c r="C127" s="229"/>
      <c r="D127" s="230"/>
      <c r="E127" s="231"/>
      <c r="F127" s="227"/>
      <c r="G127" s="227"/>
    </row>
    <row r="128" spans="1:18" s="238" customFormat="1" ht="32.25" customHeight="1" x14ac:dyDescent="0.2">
      <c r="A128" s="252">
        <v>8</v>
      </c>
      <c r="B128" s="233" t="s">
        <v>122</v>
      </c>
      <c r="C128" s="153" t="s">
        <v>123</v>
      </c>
      <c r="D128" s="254" t="s">
        <v>50</v>
      </c>
      <c r="E128" s="236">
        <v>475</v>
      </c>
      <c r="F128" s="236"/>
      <c r="G128" s="227">
        <f>E128*F128</f>
        <v>0</v>
      </c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</row>
    <row r="129" spans="1:256" s="238" customFormat="1" ht="15" customHeight="1" x14ac:dyDescent="0.2">
      <c r="A129" s="252"/>
      <c r="B129" s="233"/>
      <c r="C129" s="153"/>
      <c r="D129" s="254"/>
      <c r="E129" s="236"/>
      <c r="F129" s="236"/>
      <c r="G129" s="22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</row>
    <row r="130" spans="1:256" s="238" customFormat="1" ht="32.25" customHeight="1" x14ac:dyDescent="0.2">
      <c r="A130" s="252">
        <v>9</v>
      </c>
      <c r="B130" s="233" t="s">
        <v>124</v>
      </c>
      <c r="C130" s="153" t="s">
        <v>125</v>
      </c>
      <c r="D130" s="254" t="s">
        <v>50</v>
      </c>
      <c r="E130" s="236">
        <v>475</v>
      </c>
      <c r="F130" s="236"/>
      <c r="G130" s="227">
        <f>E130*F130</f>
        <v>0</v>
      </c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</row>
    <row r="131" spans="1:256" s="238" customFormat="1" ht="15" customHeight="1" x14ac:dyDescent="0.2">
      <c r="A131" s="252"/>
      <c r="B131" s="233"/>
      <c r="C131" s="153"/>
      <c r="D131" s="254"/>
      <c r="E131" s="236"/>
      <c r="F131" s="236"/>
      <c r="G131" s="22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</row>
    <row r="132" spans="1:256" s="238" customFormat="1" ht="18" customHeight="1" x14ac:dyDescent="0.2">
      <c r="A132" s="252"/>
      <c r="B132" s="234" t="s">
        <v>126</v>
      </c>
      <c r="C132" s="256" t="s">
        <v>127</v>
      </c>
      <c r="D132" s="254"/>
      <c r="E132" s="236"/>
      <c r="F132" s="236"/>
      <c r="G132" s="227" t="str">
        <f>IF(ISBLANK(E132),"",IF(ISBLANK(F132),"",E132*F132))</f>
        <v/>
      </c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</row>
    <row r="133" spans="1:256" s="238" customFormat="1" ht="15" customHeight="1" x14ac:dyDescent="0.2">
      <c r="A133" s="252"/>
      <c r="B133" s="234"/>
      <c r="C133" s="256"/>
      <c r="D133" s="254"/>
      <c r="E133" s="236"/>
      <c r="F133" s="236"/>
      <c r="G133" s="22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</row>
    <row r="134" spans="1:256" s="238" customFormat="1" ht="33.75" customHeight="1" x14ac:dyDescent="0.2">
      <c r="A134" s="252">
        <v>10</v>
      </c>
      <c r="B134" s="233" t="s">
        <v>128</v>
      </c>
      <c r="C134" s="153" t="s">
        <v>129</v>
      </c>
      <c r="D134" s="254" t="s">
        <v>86</v>
      </c>
      <c r="E134" s="236">
        <v>1</v>
      </c>
      <c r="F134" s="236"/>
      <c r="G134" s="227">
        <f>E134*F134</f>
        <v>0</v>
      </c>
      <c r="I134" s="237"/>
      <c r="J134" s="237"/>
      <c r="K134" s="237"/>
      <c r="L134" s="237"/>
      <c r="M134" s="237"/>
    </row>
    <row r="135" spans="1:256" s="238" customFormat="1" ht="15" customHeight="1" x14ac:dyDescent="0.2">
      <c r="A135" s="252"/>
      <c r="B135" s="233"/>
      <c r="C135" s="153"/>
      <c r="D135" s="254"/>
      <c r="E135" s="236"/>
      <c r="F135" s="236"/>
      <c r="G135" s="227"/>
      <c r="I135" s="237"/>
      <c r="J135" s="237"/>
      <c r="K135" s="237"/>
      <c r="L135" s="237"/>
      <c r="M135" s="237"/>
    </row>
    <row r="136" spans="1:256" s="262" customFormat="1" ht="48.75" customHeight="1" x14ac:dyDescent="0.2">
      <c r="A136" s="257">
        <v>11</v>
      </c>
      <c r="B136" s="258" t="s">
        <v>130</v>
      </c>
      <c r="C136" s="155" t="s">
        <v>131</v>
      </c>
      <c r="D136" s="259" t="s">
        <v>86</v>
      </c>
      <c r="E136" s="241">
        <v>25</v>
      </c>
      <c r="F136" s="241"/>
      <c r="G136" s="227">
        <f>E136*F136</f>
        <v>0</v>
      </c>
      <c r="H136" s="260"/>
      <c r="I136" s="260"/>
      <c r="J136" s="260"/>
      <c r="K136" s="261"/>
      <c r="L136" s="260"/>
      <c r="M136" s="260"/>
      <c r="N136" s="260"/>
      <c r="O136" s="260"/>
      <c r="P136" s="260"/>
      <c r="Q136" s="260"/>
      <c r="R136" s="260"/>
    </row>
    <row r="137" spans="1:256" s="232" customFormat="1" ht="15" customHeight="1" x14ac:dyDescent="0.25">
      <c r="A137" s="228"/>
      <c r="B137" s="229"/>
      <c r="C137" s="229"/>
      <c r="D137" s="230"/>
      <c r="E137" s="231"/>
      <c r="F137" s="227"/>
      <c r="G137" s="227"/>
    </row>
    <row r="138" spans="1:256" s="240" customFormat="1" ht="60" x14ac:dyDescent="0.2">
      <c r="A138" s="252">
        <v>12</v>
      </c>
      <c r="B138" s="233" t="s">
        <v>132</v>
      </c>
      <c r="C138" s="153" t="s">
        <v>133</v>
      </c>
      <c r="D138" s="254" t="s">
        <v>86</v>
      </c>
      <c r="E138" s="236">
        <v>165</v>
      </c>
      <c r="F138" s="236"/>
      <c r="G138" s="227">
        <f>E138*F138</f>
        <v>0</v>
      </c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HU138" s="238"/>
      <c r="HV138" s="238"/>
      <c r="HW138" s="238"/>
      <c r="HX138" s="238"/>
      <c r="HY138" s="238"/>
      <c r="HZ138" s="238"/>
      <c r="IA138" s="238"/>
      <c r="IB138" s="238"/>
      <c r="IC138" s="238"/>
      <c r="ID138" s="238"/>
      <c r="IE138" s="238"/>
      <c r="IF138" s="238"/>
      <c r="IG138" s="238"/>
      <c r="IH138" s="238"/>
      <c r="II138" s="238"/>
      <c r="IJ138" s="238"/>
      <c r="IK138" s="238"/>
      <c r="IL138" s="238"/>
      <c r="IM138" s="238"/>
      <c r="IN138" s="238"/>
      <c r="IO138" s="238"/>
      <c r="IP138" s="238"/>
      <c r="IQ138" s="238"/>
      <c r="IR138" s="238"/>
      <c r="IS138" s="238"/>
      <c r="IT138" s="238"/>
      <c r="IU138" s="238"/>
      <c r="IV138" s="238"/>
    </row>
    <row r="139" spans="1:256" s="262" customFormat="1" ht="15" customHeight="1" x14ac:dyDescent="0.2">
      <c r="A139" s="257"/>
      <c r="B139" s="258"/>
      <c r="C139" s="155"/>
      <c r="D139" s="259"/>
      <c r="E139" s="241"/>
      <c r="F139" s="241"/>
      <c r="G139" s="263"/>
      <c r="H139" s="260"/>
      <c r="I139" s="260"/>
      <c r="J139" s="260"/>
      <c r="K139" s="261"/>
      <c r="L139" s="260"/>
      <c r="M139" s="260"/>
      <c r="N139" s="260"/>
      <c r="O139" s="260"/>
      <c r="P139" s="260"/>
      <c r="Q139" s="260"/>
      <c r="R139" s="260"/>
    </row>
    <row r="140" spans="1:256" s="238" customFormat="1" ht="18" customHeight="1" x14ac:dyDescent="0.2">
      <c r="A140" s="252"/>
      <c r="B140" s="234" t="s">
        <v>134</v>
      </c>
      <c r="C140" s="256" t="s">
        <v>135</v>
      </c>
      <c r="D140" s="254"/>
      <c r="E140" s="236"/>
      <c r="F140" s="236"/>
      <c r="G140" s="227" t="str">
        <f>IF(ISBLANK(E140),"",IF(ISBLANK(F140),"",E140*F140))</f>
        <v/>
      </c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</row>
    <row r="141" spans="1:256" s="238" customFormat="1" ht="15" customHeight="1" x14ac:dyDescent="0.2">
      <c r="A141" s="252"/>
      <c r="B141" s="233"/>
      <c r="C141" s="153"/>
      <c r="D141" s="254"/>
      <c r="E141" s="236"/>
      <c r="F141" s="236"/>
      <c r="G141" s="227"/>
      <c r="I141" s="255"/>
      <c r="J141" s="237"/>
      <c r="K141" s="237"/>
      <c r="L141" s="237"/>
      <c r="M141" s="237"/>
    </row>
    <row r="142" spans="1:256" s="238" customFormat="1" ht="30" x14ac:dyDescent="0.2">
      <c r="A142" s="252">
        <v>13</v>
      </c>
      <c r="B142" s="233" t="s">
        <v>136</v>
      </c>
      <c r="C142" s="153" t="s">
        <v>137</v>
      </c>
      <c r="D142" s="254" t="s">
        <v>50</v>
      </c>
      <c r="E142" s="236">
        <v>200</v>
      </c>
      <c r="F142" s="236"/>
      <c r="G142" s="227">
        <f>E142*F142</f>
        <v>0</v>
      </c>
      <c r="I142" s="255"/>
      <c r="J142" s="237"/>
      <c r="K142" s="237"/>
      <c r="L142" s="237"/>
      <c r="M142" s="237"/>
    </row>
    <row r="143" spans="1:256" s="238" customFormat="1" ht="15" customHeight="1" x14ac:dyDescent="0.2">
      <c r="A143" s="252"/>
      <c r="B143" s="233"/>
      <c r="C143" s="153"/>
      <c r="D143" s="254"/>
      <c r="E143" s="236"/>
      <c r="F143" s="236"/>
      <c r="G143" s="227"/>
      <c r="I143" s="255"/>
      <c r="J143" s="237"/>
      <c r="K143" s="237"/>
      <c r="L143" s="237"/>
      <c r="M143" s="237"/>
    </row>
    <row r="144" spans="1:256" s="238" customFormat="1" ht="30" x14ac:dyDescent="0.2">
      <c r="A144" s="252">
        <v>14</v>
      </c>
      <c r="B144" s="233" t="s">
        <v>138</v>
      </c>
      <c r="C144" s="153" t="s">
        <v>139</v>
      </c>
      <c r="D144" s="254" t="s">
        <v>50</v>
      </c>
      <c r="E144" s="236">
        <v>400</v>
      </c>
      <c r="F144" s="236"/>
      <c r="G144" s="227">
        <f>E144*F144</f>
        <v>0</v>
      </c>
      <c r="I144" s="255"/>
      <c r="J144" s="237"/>
      <c r="K144" s="237"/>
      <c r="L144" s="237"/>
      <c r="M144" s="237"/>
    </row>
    <row r="145" spans="1:18" s="238" customFormat="1" ht="15" customHeight="1" x14ac:dyDescent="0.2">
      <c r="A145" s="252"/>
      <c r="B145" s="233"/>
      <c r="C145" s="153"/>
      <c r="D145" s="254"/>
      <c r="E145" s="236"/>
      <c r="F145" s="236"/>
      <c r="G145" s="227"/>
      <c r="I145" s="255"/>
      <c r="J145" s="237"/>
      <c r="K145" s="237"/>
      <c r="L145" s="237"/>
      <c r="M145" s="237"/>
    </row>
    <row r="146" spans="1:18" s="238" customFormat="1" ht="46.5" customHeight="1" x14ac:dyDescent="0.2">
      <c r="A146" s="252">
        <v>15</v>
      </c>
      <c r="B146" s="233" t="s">
        <v>140</v>
      </c>
      <c r="C146" s="153" t="s">
        <v>141</v>
      </c>
      <c r="D146" s="254" t="s">
        <v>50</v>
      </c>
      <c r="E146" s="236">
        <v>6</v>
      </c>
      <c r="F146" s="241"/>
      <c r="G146" s="227">
        <f>E146*F146</f>
        <v>0</v>
      </c>
      <c r="I146" s="255"/>
      <c r="J146" s="237"/>
      <c r="K146" s="237"/>
      <c r="L146" s="237"/>
      <c r="M146" s="237"/>
    </row>
    <row r="147" spans="1:18" s="238" customFormat="1" hidden="1" x14ac:dyDescent="0.2">
      <c r="A147" s="252"/>
      <c r="B147" s="233"/>
      <c r="C147" s="153"/>
      <c r="D147" s="254"/>
      <c r="E147" s="236"/>
      <c r="F147" s="241"/>
      <c r="G147" s="227"/>
      <c r="I147" s="255"/>
      <c r="J147" s="237"/>
      <c r="K147" s="237"/>
      <c r="L147" s="237"/>
      <c r="M147" s="237"/>
    </row>
    <row r="148" spans="1:18" s="238" customFormat="1" ht="46.5" hidden="1" customHeight="1" x14ac:dyDescent="0.2">
      <c r="A148" s="252">
        <v>16</v>
      </c>
      <c r="B148" s="233" t="s">
        <v>140</v>
      </c>
      <c r="C148" s="153" t="s">
        <v>142</v>
      </c>
      <c r="D148" s="254" t="s">
        <v>50</v>
      </c>
      <c r="E148" s="236">
        <v>0</v>
      </c>
      <c r="F148" s="241"/>
      <c r="G148" s="227" t="str">
        <f>IF(ISBLANK(E148),"",IF(ISBLANK(F148),"",E148*F148))</f>
        <v/>
      </c>
      <c r="I148" s="255"/>
      <c r="J148" s="237"/>
      <c r="K148" s="237"/>
      <c r="L148" s="237"/>
      <c r="M148" s="237"/>
    </row>
    <row r="149" spans="1:18" s="238" customFormat="1" hidden="1" x14ac:dyDescent="0.2">
      <c r="A149" s="252"/>
      <c r="B149" s="233"/>
      <c r="C149" s="153"/>
      <c r="D149" s="254"/>
      <c r="E149" s="236"/>
      <c r="F149" s="241"/>
      <c r="G149" s="227"/>
      <c r="I149" s="255"/>
      <c r="J149" s="237"/>
      <c r="K149" s="237"/>
      <c r="L149" s="237"/>
      <c r="M149" s="237"/>
    </row>
    <row r="150" spans="1:18" s="238" customFormat="1" ht="46.5" hidden="1" customHeight="1" x14ac:dyDescent="0.2">
      <c r="A150" s="252">
        <v>17</v>
      </c>
      <c r="B150" s="233" t="s">
        <v>140</v>
      </c>
      <c r="C150" s="153" t="s">
        <v>143</v>
      </c>
      <c r="D150" s="254" t="s">
        <v>50</v>
      </c>
      <c r="E150" s="236">
        <v>0</v>
      </c>
      <c r="F150" s="241"/>
      <c r="G150" s="227" t="str">
        <f>IF(ISBLANK(E150),"",IF(ISBLANK(F150),"",E150*F150))</f>
        <v/>
      </c>
      <c r="I150" s="255"/>
      <c r="J150" s="237"/>
      <c r="K150" s="237"/>
      <c r="L150" s="237"/>
      <c r="M150" s="237"/>
    </row>
    <row r="151" spans="1:18" s="238" customFormat="1" x14ac:dyDescent="0.2">
      <c r="A151" s="252"/>
      <c r="B151" s="233"/>
      <c r="C151" s="153"/>
      <c r="D151" s="254"/>
      <c r="E151" s="236"/>
      <c r="F151" s="241"/>
      <c r="G151" s="227"/>
      <c r="I151" s="255"/>
      <c r="J151" s="237"/>
      <c r="K151" s="237"/>
      <c r="L151" s="237"/>
      <c r="M151" s="237"/>
    </row>
    <row r="152" spans="1:18" s="238" customFormat="1" ht="30" x14ac:dyDescent="0.2">
      <c r="A152" s="252">
        <v>18</v>
      </c>
      <c r="B152" s="233" t="s">
        <v>93</v>
      </c>
      <c r="C152" s="153" t="s">
        <v>144</v>
      </c>
      <c r="D152" s="254" t="s">
        <v>50</v>
      </c>
      <c r="E152" s="236">
        <v>50</v>
      </c>
      <c r="F152" s="241"/>
      <c r="G152" s="227">
        <f>E152*F152</f>
        <v>0</v>
      </c>
      <c r="I152" s="255"/>
      <c r="J152" s="237"/>
      <c r="K152" s="237"/>
      <c r="L152" s="237"/>
      <c r="M152" s="237"/>
    </row>
    <row r="153" spans="1:18" s="238" customFormat="1" x14ac:dyDescent="0.2">
      <c r="A153" s="252"/>
      <c r="B153" s="233"/>
      <c r="C153" s="153"/>
      <c r="D153" s="254"/>
      <c r="E153" s="236"/>
      <c r="F153" s="241"/>
      <c r="G153" s="227"/>
      <c r="I153" s="255"/>
      <c r="J153" s="237"/>
      <c r="K153" s="237"/>
      <c r="L153" s="237"/>
      <c r="M153" s="237"/>
    </row>
    <row r="154" spans="1:18" s="238" customFormat="1" ht="18" customHeight="1" x14ac:dyDescent="0.2">
      <c r="A154" s="252"/>
      <c r="B154" s="234" t="s">
        <v>145</v>
      </c>
      <c r="C154" s="256" t="s">
        <v>146</v>
      </c>
      <c r="D154" s="254"/>
      <c r="E154" s="236"/>
      <c r="F154" s="236"/>
      <c r="G154" s="227" t="str">
        <f>IF(ISBLANK(E154),"",IF(ISBLANK(F154),"",E154*F154))</f>
        <v/>
      </c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</row>
    <row r="155" spans="1:18" s="238" customFormat="1" ht="15" customHeight="1" x14ac:dyDescent="0.2">
      <c r="A155" s="252"/>
      <c r="B155" s="234"/>
      <c r="C155" s="256"/>
      <c r="D155" s="254"/>
      <c r="E155" s="236"/>
      <c r="F155" s="236"/>
      <c r="G155" s="22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</row>
    <row r="156" spans="1:18" s="238" customFormat="1" ht="33" customHeight="1" x14ac:dyDescent="0.2">
      <c r="A156" s="252">
        <v>19</v>
      </c>
      <c r="B156" s="233" t="s">
        <v>147</v>
      </c>
      <c r="C156" s="153" t="s">
        <v>281</v>
      </c>
      <c r="D156" s="254" t="s">
        <v>148</v>
      </c>
      <c r="E156" s="241">
        <f>E158*1.6+E160*1.7+E162*1.8+E166</f>
        <v>992.1</v>
      </c>
      <c r="F156" s="236"/>
      <c r="G156" s="227">
        <f>E156*F156</f>
        <v>0</v>
      </c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</row>
    <row r="157" spans="1:18" s="238" customFormat="1" ht="15" customHeight="1" x14ac:dyDescent="0.2">
      <c r="A157" s="252"/>
      <c r="B157" s="233"/>
      <c r="C157" s="153"/>
      <c r="D157" s="254"/>
      <c r="E157" s="236"/>
      <c r="F157" s="236"/>
      <c r="G157" s="22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</row>
    <row r="158" spans="1:18" s="238" customFormat="1" ht="30" x14ac:dyDescent="0.2">
      <c r="A158" s="252">
        <v>20</v>
      </c>
      <c r="B158" s="233" t="s">
        <v>149</v>
      </c>
      <c r="C158" s="153" t="s">
        <v>150</v>
      </c>
      <c r="D158" s="254" t="s">
        <v>86</v>
      </c>
      <c r="E158" s="241">
        <f>E114+E120-E136</f>
        <v>431</v>
      </c>
      <c r="F158" s="236"/>
      <c r="G158" s="227">
        <f>E158*F158</f>
        <v>0</v>
      </c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</row>
    <row r="159" spans="1:18" s="238" customFormat="1" ht="15" customHeight="1" x14ac:dyDescent="0.2">
      <c r="A159" s="252"/>
      <c r="B159" s="233"/>
      <c r="C159" s="153"/>
      <c r="D159" s="254"/>
      <c r="E159" s="241"/>
      <c r="F159" s="236"/>
      <c r="G159" s="22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</row>
    <row r="160" spans="1:18" s="238" customFormat="1" ht="30" x14ac:dyDescent="0.2">
      <c r="A160" s="252">
        <v>21</v>
      </c>
      <c r="B160" s="233" t="s">
        <v>151</v>
      </c>
      <c r="C160" s="153" t="s">
        <v>152</v>
      </c>
      <c r="D160" s="254" t="s">
        <v>86</v>
      </c>
      <c r="E160" s="241">
        <f>E116+E122</f>
        <v>107</v>
      </c>
      <c r="F160" s="236"/>
      <c r="G160" s="227">
        <f>E160*F160</f>
        <v>0</v>
      </c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</row>
    <row r="161" spans="1:18" s="238" customFormat="1" ht="15" customHeight="1" x14ac:dyDescent="0.2">
      <c r="A161" s="252"/>
      <c r="B161" s="233"/>
      <c r="C161" s="153"/>
      <c r="D161" s="254"/>
      <c r="E161" s="241"/>
      <c r="F161" s="236"/>
      <c r="G161" s="22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</row>
    <row r="162" spans="1:18" s="238" customFormat="1" ht="30" x14ac:dyDescent="0.2">
      <c r="A162" s="252">
        <v>22</v>
      </c>
      <c r="B162" s="233" t="s">
        <v>153</v>
      </c>
      <c r="C162" s="153" t="s">
        <v>154</v>
      </c>
      <c r="D162" s="254" t="s">
        <v>86</v>
      </c>
      <c r="E162" s="241">
        <f>E118+E124</f>
        <v>8</v>
      </c>
      <c r="F162" s="236"/>
      <c r="G162" s="227">
        <f>E162*F162</f>
        <v>0</v>
      </c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</row>
    <row r="163" spans="1:18" s="238" customFormat="1" ht="15" customHeight="1" x14ac:dyDescent="0.2">
      <c r="A163" s="252"/>
      <c r="B163" s="233"/>
      <c r="C163" s="153"/>
      <c r="D163" s="254"/>
      <c r="E163" s="241"/>
      <c r="F163" s="236"/>
      <c r="G163" s="22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</row>
    <row r="164" spans="1:18" s="238" customFormat="1" ht="30" x14ac:dyDescent="0.2">
      <c r="A164" s="252">
        <v>23</v>
      </c>
      <c r="B164" s="233" t="s">
        <v>155</v>
      </c>
      <c r="C164" s="153" t="s">
        <v>156</v>
      </c>
      <c r="D164" s="254" t="s">
        <v>148</v>
      </c>
      <c r="E164" s="241">
        <f>E158*1.6+E160*1.7+E162*1.8</f>
        <v>885.9</v>
      </c>
      <c r="F164" s="236"/>
      <c r="G164" s="227">
        <f>E164*F164</f>
        <v>0</v>
      </c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</row>
    <row r="165" spans="1:18" s="238" customFormat="1" ht="15" customHeight="1" x14ac:dyDescent="0.2">
      <c r="A165" s="252"/>
      <c r="B165" s="233"/>
      <c r="C165" s="153"/>
      <c r="D165" s="254"/>
      <c r="E165" s="241"/>
      <c r="F165" s="236"/>
      <c r="G165" s="22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</row>
    <row r="166" spans="1:18" s="238" customFormat="1" ht="30" x14ac:dyDescent="0.2">
      <c r="A166" s="252">
        <v>24</v>
      </c>
      <c r="B166" s="233" t="s">
        <v>157</v>
      </c>
      <c r="C166" s="155" t="s">
        <v>158</v>
      </c>
      <c r="D166" s="254" t="s">
        <v>148</v>
      </c>
      <c r="E166" s="241">
        <f>E89*0.1*1.8</f>
        <v>106.2</v>
      </c>
      <c r="F166" s="236"/>
      <c r="G166" s="227">
        <f>E166*F166</f>
        <v>0</v>
      </c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</row>
    <row r="167" spans="1:18" s="245" customFormat="1" ht="15" customHeight="1" x14ac:dyDescent="0.2">
      <c r="A167" s="218"/>
      <c r="B167" s="242"/>
      <c r="C167" s="243"/>
      <c r="D167" s="244"/>
      <c r="E167" s="231"/>
      <c r="F167" s="227"/>
      <c r="G167" s="227"/>
    </row>
    <row r="168" spans="1:18" s="232" customFormat="1" ht="15" customHeight="1" x14ac:dyDescent="0.25">
      <c r="A168" s="246"/>
      <c r="B168" s="247"/>
      <c r="C168" s="247" t="s">
        <v>159</v>
      </c>
      <c r="D168" s="248"/>
      <c r="E168" s="240"/>
      <c r="F168" s="249"/>
      <c r="G168" s="250">
        <f>SUM(G108:G167)</f>
        <v>0</v>
      </c>
    </row>
    <row r="169" spans="1:18" s="221" customFormat="1" ht="15" customHeight="1" x14ac:dyDescent="0.2">
      <c r="A169" s="218"/>
      <c r="B169" s="264"/>
      <c r="C169" s="220"/>
      <c r="E169" s="227"/>
      <c r="F169" s="227"/>
      <c r="G169" s="227"/>
    </row>
    <row r="170" spans="1:18" s="221" customFormat="1" ht="15" customHeight="1" x14ac:dyDescent="0.2">
      <c r="A170" s="218"/>
      <c r="B170" s="264"/>
      <c r="C170" s="220"/>
      <c r="E170" s="227"/>
      <c r="F170" s="227"/>
      <c r="G170" s="227"/>
    </row>
    <row r="171" spans="1:18" s="232" customFormat="1" ht="15" customHeight="1" x14ac:dyDescent="0.25">
      <c r="A171" s="228"/>
      <c r="B171" s="229" t="s">
        <v>160</v>
      </c>
      <c r="C171" s="229" t="s">
        <v>15</v>
      </c>
      <c r="D171" s="230"/>
      <c r="E171" s="231"/>
      <c r="F171" s="227"/>
      <c r="G171" s="227" t="str">
        <f>IF(ISBLANK(E171),"",IF(ISBLANK(F171),"",E171*F171))</f>
        <v/>
      </c>
    </row>
    <row r="172" spans="1:18" s="232" customFormat="1" ht="15" customHeight="1" x14ac:dyDescent="0.25">
      <c r="A172" s="228"/>
      <c r="B172" s="229"/>
      <c r="C172" s="229"/>
      <c r="D172" s="230"/>
      <c r="E172" s="231"/>
      <c r="F172" s="227"/>
      <c r="G172" s="227"/>
    </row>
    <row r="173" spans="1:18" s="238" customFormat="1" ht="15" customHeight="1" x14ac:dyDescent="0.2">
      <c r="A173" s="153"/>
      <c r="B173" s="253" t="s">
        <v>161</v>
      </c>
      <c r="C173" s="253" t="s">
        <v>162</v>
      </c>
      <c r="D173" s="254"/>
      <c r="E173" s="236"/>
      <c r="F173" s="236"/>
      <c r="G173" s="236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</row>
    <row r="174" spans="1:18" s="238" customFormat="1" ht="15" customHeight="1" x14ac:dyDescent="0.2">
      <c r="A174" s="153"/>
      <c r="B174" s="253"/>
      <c r="C174" s="253"/>
      <c r="D174" s="254"/>
      <c r="E174" s="236"/>
      <c r="F174" s="236"/>
      <c r="G174" s="236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</row>
    <row r="175" spans="1:18" s="238" customFormat="1" ht="15" customHeight="1" x14ac:dyDescent="0.2">
      <c r="A175" s="153"/>
      <c r="B175" s="253" t="s">
        <v>163</v>
      </c>
      <c r="C175" s="253" t="s">
        <v>164</v>
      </c>
      <c r="D175" s="254"/>
      <c r="E175" s="236"/>
      <c r="F175" s="236"/>
      <c r="G175" s="236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</row>
    <row r="176" spans="1:18" s="232" customFormat="1" ht="15" customHeight="1" x14ac:dyDescent="0.25">
      <c r="A176" s="228"/>
      <c r="B176" s="229"/>
      <c r="C176" s="229"/>
      <c r="D176" s="230"/>
      <c r="E176" s="231"/>
      <c r="F176" s="227"/>
      <c r="G176" s="227"/>
    </row>
    <row r="177" spans="1:18" s="238" customFormat="1" ht="45" x14ac:dyDescent="0.2">
      <c r="A177" s="153" t="s">
        <v>35</v>
      </c>
      <c r="B177" s="153" t="s">
        <v>165</v>
      </c>
      <c r="C177" s="155" t="s">
        <v>166</v>
      </c>
      <c r="D177" s="254" t="s">
        <v>86</v>
      </c>
      <c r="E177" s="236">
        <v>209</v>
      </c>
      <c r="F177" s="236"/>
      <c r="G177" s="227">
        <f>E177*F177</f>
        <v>0</v>
      </c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</row>
    <row r="178" spans="1:18" s="238" customFormat="1" ht="15" customHeight="1" x14ac:dyDescent="0.2">
      <c r="A178" s="153"/>
      <c r="B178" s="153"/>
      <c r="C178" s="153"/>
      <c r="D178" s="254"/>
      <c r="E178" s="236"/>
      <c r="F178" s="236"/>
      <c r="G178" s="22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</row>
    <row r="179" spans="1:18" s="238" customFormat="1" ht="50.25" customHeight="1" x14ac:dyDescent="0.2">
      <c r="A179" s="153"/>
      <c r="B179" s="253" t="s">
        <v>167</v>
      </c>
      <c r="C179" s="253" t="s">
        <v>168</v>
      </c>
      <c r="D179" s="254"/>
      <c r="E179" s="236"/>
      <c r="F179" s="236"/>
      <c r="G179" s="227" t="str">
        <f>IF(ISBLANK(E179),"",IF(ISBLANK(F179),"",E179*F179))</f>
        <v/>
      </c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</row>
    <row r="180" spans="1:18" s="238" customFormat="1" ht="15" customHeight="1" x14ac:dyDescent="0.2">
      <c r="A180" s="153"/>
      <c r="B180" s="153"/>
      <c r="C180" s="153"/>
      <c r="D180" s="254"/>
      <c r="E180" s="236"/>
      <c r="F180" s="241"/>
      <c r="G180" s="227"/>
      <c r="I180" s="237"/>
      <c r="J180" s="237"/>
      <c r="K180" s="237"/>
      <c r="L180" s="237"/>
      <c r="M180" s="237"/>
    </row>
    <row r="181" spans="1:18" s="238" customFormat="1" ht="45" x14ac:dyDescent="0.2">
      <c r="A181" s="153" t="s">
        <v>39</v>
      </c>
      <c r="B181" s="265" t="s">
        <v>169</v>
      </c>
      <c r="C181" s="266" t="s">
        <v>170</v>
      </c>
      <c r="D181" s="254" t="s">
        <v>50</v>
      </c>
      <c r="E181" s="236">
        <v>47</v>
      </c>
      <c r="F181" s="241"/>
      <c r="G181" s="227">
        <f>E181*F181</f>
        <v>0</v>
      </c>
      <c r="I181" s="237"/>
      <c r="J181" s="237"/>
      <c r="K181" s="237"/>
      <c r="L181" s="237"/>
      <c r="M181" s="237"/>
    </row>
    <row r="182" spans="1:18" s="238" customFormat="1" ht="15" customHeight="1" x14ac:dyDescent="0.2">
      <c r="A182" s="153"/>
      <c r="B182" s="153"/>
      <c r="C182" s="153"/>
      <c r="D182" s="254"/>
      <c r="E182" s="236"/>
      <c r="F182" s="241"/>
      <c r="G182" s="227"/>
      <c r="I182" s="237"/>
      <c r="J182" s="237"/>
      <c r="K182" s="237"/>
      <c r="L182" s="237"/>
      <c r="M182" s="237"/>
    </row>
    <row r="183" spans="1:18" s="238" customFormat="1" ht="45" x14ac:dyDescent="0.2">
      <c r="A183" s="153" t="s">
        <v>47</v>
      </c>
      <c r="B183" s="265" t="s">
        <v>171</v>
      </c>
      <c r="C183" s="266" t="s">
        <v>172</v>
      </c>
      <c r="D183" s="254" t="s">
        <v>50</v>
      </c>
      <c r="E183" s="236">
        <v>667</v>
      </c>
      <c r="F183" s="236"/>
      <c r="G183" s="227">
        <f>E183*F183</f>
        <v>0</v>
      </c>
      <c r="I183" s="255"/>
      <c r="J183" s="237"/>
      <c r="K183" s="237"/>
      <c r="L183" s="237"/>
      <c r="M183" s="237"/>
    </row>
    <row r="184" spans="1:18" s="238" customFormat="1" ht="15" customHeight="1" x14ac:dyDescent="0.2">
      <c r="A184" s="153"/>
      <c r="B184" s="153"/>
      <c r="C184" s="153"/>
      <c r="D184" s="254"/>
      <c r="E184" s="236"/>
      <c r="F184" s="236"/>
      <c r="G184" s="227"/>
      <c r="I184" s="255"/>
      <c r="J184" s="237"/>
      <c r="K184" s="237"/>
      <c r="L184" s="237"/>
      <c r="M184" s="237"/>
    </row>
    <row r="185" spans="1:18" s="238" customFormat="1" ht="15" customHeight="1" x14ac:dyDescent="0.2">
      <c r="A185" s="153"/>
      <c r="B185" s="253" t="s">
        <v>173</v>
      </c>
      <c r="C185" s="234" t="s">
        <v>174</v>
      </c>
      <c r="D185" s="254"/>
      <c r="E185" s="236"/>
      <c r="F185" s="236"/>
      <c r="G185" s="227"/>
      <c r="H185" s="237"/>
      <c r="I185" s="237"/>
      <c r="J185" s="237"/>
      <c r="K185" s="255"/>
      <c r="L185" s="237"/>
      <c r="M185" s="237"/>
      <c r="N185" s="237"/>
      <c r="O185" s="237"/>
      <c r="P185" s="237"/>
      <c r="Q185" s="237"/>
      <c r="R185" s="237"/>
    </row>
    <row r="186" spans="1:18" s="238" customFormat="1" ht="15" customHeight="1" x14ac:dyDescent="0.2">
      <c r="A186" s="153"/>
      <c r="B186" s="253"/>
      <c r="C186" s="234"/>
      <c r="D186" s="254"/>
      <c r="E186" s="236"/>
      <c r="F186" s="236"/>
      <c r="G186" s="227"/>
      <c r="H186" s="237"/>
      <c r="I186" s="237"/>
      <c r="J186" s="237"/>
      <c r="K186" s="255"/>
      <c r="L186" s="237"/>
      <c r="M186" s="237"/>
      <c r="N186" s="237"/>
      <c r="O186" s="237"/>
      <c r="P186" s="237"/>
      <c r="Q186" s="237"/>
      <c r="R186" s="237"/>
    </row>
    <row r="187" spans="1:18" s="238" customFormat="1" ht="15" customHeight="1" x14ac:dyDescent="0.2">
      <c r="A187" s="153"/>
      <c r="B187" s="253" t="s">
        <v>175</v>
      </c>
      <c r="C187" s="253" t="s">
        <v>176</v>
      </c>
      <c r="D187" s="254"/>
      <c r="E187" s="236"/>
      <c r="F187" s="236"/>
      <c r="G187" s="227" t="str">
        <f>IF(ISBLANK(E187),"",IF(ISBLANK(F187),"",E187*F187))</f>
        <v/>
      </c>
    </row>
    <row r="188" spans="1:18" s="238" customFormat="1" ht="15" customHeight="1" x14ac:dyDescent="0.2">
      <c r="A188" s="153"/>
      <c r="B188" s="253"/>
      <c r="C188" s="234"/>
      <c r="D188" s="254"/>
      <c r="E188" s="236"/>
      <c r="F188" s="236"/>
      <c r="G188" s="227"/>
      <c r="H188" s="237"/>
      <c r="I188" s="237"/>
      <c r="J188" s="237"/>
      <c r="K188" s="255"/>
      <c r="L188" s="237"/>
      <c r="M188" s="237"/>
      <c r="N188" s="237"/>
      <c r="O188" s="237"/>
      <c r="P188" s="237"/>
      <c r="Q188" s="237"/>
      <c r="R188" s="237"/>
    </row>
    <row r="189" spans="1:18" s="238" customFormat="1" ht="60" x14ac:dyDescent="0.2">
      <c r="A189" s="153" t="s">
        <v>51</v>
      </c>
      <c r="B189" s="153" t="s">
        <v>177</v>
      </c>
      <c r="C189" s="153" t="s">
        <v>178</v>
      </c>
      <c r="D189" s="254" t="s">
        <v>86</v>
      </c>
      <c r="E189" s="236">
        <v>4</v>
      </c>
      <c r="F189" s="241"/>
      <c r="G189" s="227">
        <f>E189*F189</f>
        <v>0</v>
      </c>
      <c r="I189" s="237"/>
      <c r="J189" s="237"/>
      <c r="K189" s="237"/>
      <c r="L189" s="237"/>
      <c r="M189" s="237"/>
    </row>
    <row r="190" spans="1:18" s="238" customFormat="1" ht="15" customHeight="1" x14ac:dyDescent="0.2">
      <c r="A190" s="153"/>
      <c r="B190" s="153"/>
      <c r="C190" s="153"/>
      <c r="D190" s="254"/>
      <c r="E190" s="236"/>
      <c r="F190" s="236"/>
      <c r="G190" s="22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</row>
    <row r="191" spans="1:18" s="238" customFormat="1" ht="31.5" x14ac:dyDescent="0.2">
      <c r="A191" s="153"/>
      <c r="B191" s="253" t="s">
        <v>179</v>
      </c>
      <c r="C191" s="253" t="s">
        <v>180</v>
      </c>
      <c r="D191" s="254"/>
      <c r="E191" s="236"/>
      <c r="F191" s="236"/>
      <c r="G191" s="227" t="str">
        <f>IF(ISBLANK(E191),"",IF(ISBLANK(F191),"",E191*F191))</f>
        <v/>
      </c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</row>
    <row r="192" spans="1:18" s="238" customFormat="1" ht="15" customHeight="1" x14ac:dyDescent="0.2">
      <c r="A192" s="153"/>
      <c r="B192" s="153"/>
      <c r="C192" s="153"/>
      <c r="D192" s="254"/>
      <c r="E192" s="236"/>
      <c r="F192" s="241"/>
      <c r="G192" s="227"/>
      <c r="I192" s="237"/>
      <c r="J192" s="237"/>
      <c r="K192" s="237"/>
      <c r="L192" s="237"/>
      <c r="M192" s="237"/>
    </row>
    <row r="193" spans="1:18" s="238" customFormat="1" ht="50.25" customHeight="1" x14ac:dyDescent="0.2">
      <c r="A193" s="153" t="s">
        <v>54</v>
      </c>
      <c r="B193" s="265" t="s">
        <v>181</v>
      </c>
      <c r="C193" s="266" t="s">
        <v>182</v>
      </c>
      <c r="D193" s="254" t="s">
        <v>50</v>
      </c>
      <c r="E193" s="236">
        <v>47</v>
      </c>
      <c r="F193" s="241"/>
      <c r="G193" s="227">
        <f>E193*F193</f>
        <v>0</v>
      </c>
      <c r="I193" s="237"/>
      <c r="J193" s="237"/>
      <c r="K193" s="237"/>
      <c r="L193" s="237"/>
      <c r="M193" s="237"/>
    </row>
    <row r="194" spans="1:18" s="238" customFormat="1" ht="15" customHeight="1" x14ac:dyDescent="0.2">
      <c r="A194" s="153"/>
      <c r="D194" s="254"/>
      <c r="E194" s="236"/>
      <c r="F194" s="241"/>
      <c r="G194" s="22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</row>
    <row r="195" spans="1:18" s="238" customFormat="1" ht="45" x14ac:dyDescent="0.2">
      <c r="A195" s="153" t="s">
        <v>57</v>
      </c>
      <c r="B195" s="265" t="s">
        <v>183</v>
      </c>
      <c r="C195" s="266" t="s">
        <v>184</v>
      </c>
      <c r="D195" s="254" t="s">
        <v>50</v>
      </c>
      <c r="E195" s="236">
        <v>667</v>
      </c>
      <c r="F195" s="236"/>
      <c r="G195" s="227">
        <f>E195*F195</f>
        <v>0</v>
      </c>
      <c r="I195" s="237"/>
      <c r="J195" s="237"/>
      <c r="K195" s="237"/>
      <c r="L195" s="237"/>
      <c r="M195" s="237"/>
    </row>
    <row r="196" spans="1:18" s="238" customFormat="1" ht="15" customHeight="1" x14ac:dyDescent="0.2">
      <c r="A196" s="153"/>
      <c r="B196" s="153"/>
      <c r="C196" s="153"/>
      <c r="D196" s="254"/>
      <c r="E196" s="236"/>
      <c r="F196" s="236"/>
      <c r="G196" s="227"/>
      <c r="I196" s="237"/>
      <c r="J196" s="237"/>
      <c r="K196" s="237"/>
      <c r="L196" s="237"/>
      <c r="M196" s="237"/>
    </row>
    <row r="197" spans="1:18" s="238" customFormat="1" ht="15" customHeight="1" x14ac:dyDescent="0.2">
      <c r="A197" s="153"/>
      <c r="B197" s="253" t="s">
        <v>185</v>
      </c>
      <c r="C197" s="253" t="s">
        <v>186</v>
      </c>
      <c r="D197" s="254"/>
      <c r="E197" s="236"/>
      <c r="F197" s="236"/>
      <c r="G197" s="227" t="str">
        <f>IF(ISBLANK(E197),"",IF(ISBLANK(F197),"",E197*F197))</f>
        <v/>
      </c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</row>
    <row r="198" spans="1:18" s="232" customFormat="1" ht="15" customHeight="1" x14ac:dyDescent="0.25">
      <c r="A198" s="228"/>
      <c r="B198" s="229"/>
      <c r="C198" s="229"/>
      <c r="D198" s="230"/>
      <c r="E198" s="231"/>
      <c r="F198" s="227"/>
      <c r="G198" s="227"/>
    </row>
    <row r="199" spans="1:18" s="238" customFormat="1" ht="15" customHeight="1" x14ac:dyDescent="0.2">
      <c r="A199" s="153"/>
      <c r="B199" s="253" t="s">
        <v>187</v>
      </c>
      <c r="C199" s="253" t="s">
        <v>188</v>
      </c>
      <c r="D199" s="254"/>
      <c r="E199" s="236"/>
      <c r="F199" s="236"/>
      <c r="G199" s="227" t="str">
        <f>IF(ISBLANK(E199),"",IF(ISBLANK(F199),"",E199*F199))</f>
        <v/>
      </c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</row>
    <row r="200" spans="1:18" s="238" customFormat="1" ht="15" customHeight="1" x14ac:dyDescent="0.2">
      <c r="A200" s="153"/>
      <c r="B200" s="253"/>
      <c r="C200" s="253"/>
      <c r="D200" s="254"/>
      <c r="E200" s="236"/>
      <c r="F200" s="236"/>
      <c r="G200" s="22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</row>
    <row r="201" spans="1:18" s="238" customFormat="1" ht="30" x14ac:dyDescent="0.2">
      <c r="A201" s="153" t="s">
        <v>60</v>
      </c>
      <c r="B201" s="153" t="s">
        <v>189</v>
      </c>
      <c r="C201" s="153" t="s">
        <v>190</v>
      </c>
      <c r="D201" s="254" t="s">
        <v>86</v>
      </c>
      <c r="E201" s="236">
        <v>7.7</v>
      </c>
      <c r="F201" s="236"/>
      <c r="G201" s="227">
        <f>E201*F201</f>
        <v>0</v>
      </c>
      <c r="I201" s="237"/>
      <c r="J201" s="237"/>
      <c r="K201" s="237"/>
      <c r="L201" s="237"/>
      <c r="M201" s="237"/>
    </row>
    <row r="202" spans="1:18" s="238" customFormat="1" ht="15" customHeight="1" x14ac:dyDescent="0.2">
      <c r="A202" s="153"/>
      <c r="B202" s="153"/>
      <c r="C202" s="153"/>
      <c r="D202" s="254"/>
      <c r="E202" s="236"/>
      <c r="F202" s="236"/>
      <c r="G202" s="227"/>
      <c r="I202" s="237"/>
      <c r="J202" s="237"/>
      <c r="K202" s="237"/>
      <c r="L202" s="237"/>
      <c r="M202" s="237"/>
    </row>
    <row r="203" spans="1:18" s="238" customFormat="1" ht="30" x14ac:dyDescent="0.2">
      <c r="A203" s="153" t="s">
        <v>63</v>
      </c>
      <c r="B203" s="153" t="s">
        <v>191</v>
      </c>
      <c r="C203" s="153" t="s">
        <v>192</v>
      </c>
      <c r="D203" s="254" t="s">
        <v>86</v>
      </c>
      <c r="E203" s="236">
        <v>2.1</v>
      </c>
      <c r="F203" s="236"/>
      <c r="G203" s="227">
        <f>E203*F203</f>
        <v>0</v>
      </c>
      <c r="H203" s="237"/>
      <c r="I203" s="237"/>
      <c r="J203" s="237"/>
      <c r="K203" s="255"/>
      <c r="L203" s="237"/>
      <c r="M203" s="237"/>
      <c r="N203" s="237"/>
      <c r="O203" s="237"/>
      <c r="P203" s="237"/>
      <c r="Q203" s="237"/>
      <c r="R203" s="237"/>
    </row>
    <row r="204" spans="1:18" s="238" customFormat="1" ht="15" customHeight="1" x14ac:dyDescent="0.2">
      <c r="A204" s="153"/>
      <c r="B204" s="153"/>
      <c r="C204" s="153"/>
      <c r="D204" s="254"/>
      <c r="E204" s="236"/>
      <c r="F204" s="236"/>
      <c r="G204" s="227"/>
      <c r="H204" s="237"/>
      <c r="I204" s="237"/>
      <c r="J204" s="237"/>
      <c r="K204" s="255"/>
      <c r="L204" s="237"/>
      <c r="M204" s="237"/>
      <c r="N204" s="237"/>
      <c r="O204" s="237"/>
      <c r="P204" s="237"/>
      <c r="Q204" s="237"/>
      <c r="R204" s="237"/>
    </row>
    <row r="205" spans="1:18" s="251" customFormat="1" ht="15" customHeight="1" x14ac:dyDescent="0.25">
      <c r="A205" s="246"/>
      <c r="B205" s="247"/>
      <c r="C205" s="247" t="s">
        <v>193</v>
      </c>
      <c r="D205" s="248"/>
      <c r="E205" s="240"/>
      <c r="F205" s="249"/>
      <c r="G205" s="250">
        <f>SUM(G171:G203)</f>
        <v>0</v>
      </c>
    </row>
    <row r="206" spans="1:18" s="245" customFormat="1" ht="15" customHeight="1" x14ac:dyDescent="0.2">
      <c r="A206" s="218"/>
      <c r="B206" s="242"/>
      <c r="C206" s="242"/>
      <c r="D206" s="244"/>
      <c r="E206" s="231"/>
      <c r="F206" s="227"/>
      <c r="G206" s="227"/>
    </row>
    <row r="207" spans="1:18" s="245" customFormat="1" ht="15" customHeight="1" x14ac:dyDescent="0.2">
      <c r="A207" s="218"/>
      <c r="B207" s="242"/>
      <c r="C207" s="242"/>
      <c r="D207" s="244"/>
      <c r="E207" s="231"/>
      <c r="F207" s="227"/>
      <c r="G207" s="227"/>
    </row>
    <row r="208" spans="1:18" s="232" customFormat="1" ht="15" customHeight="1" x14ac:dyDescent="0.25">
      <c r="A208" s="228"/>
      <c r="B208" s="229" t="s">
        <v>194</v>
      </c>
      <c r="C208" s="229" t="s">
        <v>17</v>
      </c>
      <c r="D208" s="267"/>
      <c r="E208" s="227"/>
      <c r="F208" s="227"/>
      <c r="G208" s="227" t="str">
        <f>IF(ISBLANK(E208),"",IF(ISBLANK(F208),"",E208*F208))</f>
        <v/>
      </c>
    </row>
    <row r="209" spans="1:18" s="232" customFormat="1" ht="15" customHeight="1" x14ac:dyDescent="0.25">
      <c r="A209" s="228"/>
      <c r="B209" s="229"/>
      <c r="C209" s="229"/>
      <c r="D209" s="267"/>
      <c r="E209" s="227"/>
      <c r="F209" s="227"/>
      <c r="G209" s="227"/>
    </row>
    <row r="210" spans="1:18" s="238" customFormat="1" ht="15" customHeight="1" x14ac:dyDescent="0.2">
      <c r="A210" s="252"/>
      <c r="B210" s="234" t="s">
        <v>195</v>
      </c>
      <c r="C210" s="268" t="s">
        <v>196</v>
      </c>
      <c r="D210" s="235"/>
      <c r="E210" s="236"/>
      <c r="F210" s="236"/>
      <c r="G210" s="236"/>
      <c r="H210" s="237"/>
      <c r="I210" s="237"/>
      <c r="J210" s="237"/>
      <c r="K210" s="237"/>
      <c r="L210" s="237"/>
      <c r="M210" s="237"/>
      <c r="N210" s="237"/>
      <c r="O210" s="237"/>
      <c r="P210" s="237"/>
    </row>
    <row r="211" spans="1:18" s="238" customFormat="1" ht="15" customHeight="1" x14ac:dyDescent="0.2">
      <c r="A211" s="252"/>
      <c r="B211" s="233"/>
      <c r="C211" s="269"/>
      <c r="D211" s="235"/>
      <c r="E211" s="236"/>
      <c r="F211" s="236"/>
      <c r="G211" s="211"/>
      <c r="H211" s="237"/>
      <c r="I211" s="237"/>
      <c r="J211" s="237"/>
      <c r="K211" s="237"/>
      <c r="L211" s="237"/>
      <c r="M211" s="237"/>
      <c r="N211" s="237"/>
      <c r="O211" s="237"/>
      <c r="P211" s="237"/>
    </row>
    <row r="212" spans="1:18" s="274" customFormat="1" ht="60" x14ac:dyDescent="0.2">
      <c r="A212" s="270">
        <v>1</v>
      </c>
      <c r="B212" s="233" t="s">
        <v>197</v>
      </c>
      <c r="C212" s="271" t="s">
        <v>198</v>
      </c>
      <c r="D212" s="235" t="s">
        <v>50</v>
      </c>
      <c r="E212" s="272">
        <v>9</v>
      </c>
      <c r="F212" s="273"/>
      <c r="G212" s="227">
        <f>E212*F212</f>
        <v>0</v>
      </c>
    </row>
    <row r="213" spans="1:18" s="238" customFormat="1" ht="15" customHeight="1" x14ac:dyDescent="0.2">
      <c r="A213" s="252"/>
      <c r="B213" s="233"/>
      <c r="C213" s="275"/>
      <c r="D213" s="235"/>
      <c r="E213" s="236"/>
      <c r="F213" s="236"/>
      <c r="G213" s="255"/>
      <c r="I213" s="255"/>
      <c r="J213" s="237"/>
      <c r="K213" s="237"/>
      <c r="L213" s="237"/>
      <c r="M213" s="237"/>
    </row>
    <row r="214" spans="1:18" s="238" customFormat="1" ht="45" x14ac:dyDescent="0.2">
      <c r="A214" s="252">
        <v>2</v>
      </c>
      <c r="B214" s="233" t="s">
        <v>93</v>
      </c>
      <c r="C214" s="275" t="s">
        <v>199</v>
      </c>
      <c r="D214" s="235" t="s">
        <v>77</v>
      </c>
      <c r="E214" s="236">
        <v>142</v>
      </c>
      <c r="F214" s="236"/>
      <c r="G214" s="227">
        <f>E214*F214</f>
        <v>0</v>
      </c>
      <c r="I214" s="255"/>
      <c r="J214" s="237"/>
      <c r="K214" s="237"/>
      <c r="L214" s="237"/>
      <c r="M214" s="237"/>
    </row>
    <row r="215" spans="1:18" s="238" customFormat="1" ht="15" hidden="1" customHeight="1" x14ac:dyDescent="0.2">
      <c r="A215" s="252"/>
      <c r="B215" s="233"/>
      <c r="C215" s="275"/>
      <c r="D215" s="235"/>
      <c r="E215" s="236"/>
      <c r="F215" s="236"/>
      <c r="G215" s="255"/>
      <c r="I215" s="255"/>
      <c r="J215" s="237"/>
      <c r="K215" s="237"/>
      <c r="L215" s="237"/>
      <c r="M215" s="237"/>
    </row>
    <row r="216" spans="1:18" s="238" customFormat="1" ht="30" hidden="1" x14ac:dyDescent="0.2">
      <c r="A216" s="252">
        <v>3</v>
      </c>
      <c r="B216" s="233" t="s">
        <v>93</v>
      </c>
      <c r="C216" s="276" t="s">
        <v>200</v>
      </c>
      <c r="D216" s="277" t="s">
        <v>42</v>
      </c>
      <c r="E216" s="241">
        <v>0</v>
      </c>
      <c r="F216" s="236"/>
      <c r="G216" s="255" t="str">
        <f>IF(ISBLANK(E216),"",IF(ISBLANK(F216),"",E216*F216))</f>
        <v/>
      </c>
      <c r="I216" s="237"/>
      <c r="J216" s="237"/>
      <c r="K216" s="237"/>
      <c r="L216" s="237"/>
      <c r="M216" s="237"/>
    </row>
    <row r="217" spans="1:18" s="232" customFormat="1" ht="15" customHeight="1" x14ac:dyDescent="0.25">
      <c r="A217" s="228"/>
      <c r="B217" s="229"/>
      <c r="C217" s="229"/>
      <c r="D217" s="267"/>
      <c r="E217" s="227"/>
      <c r="F217" s="227"/>
      <c r="G217" s="227"/>
    </row>
    <row r="218" spans="1:18" s="238" customFormat="1" ht="15" customHeight="1" x14ac:dyDescent="0.25">
      <c r="A218" s="252"/>
      <c r="B218" s="239" t="s">
        <v>201</v>
      </c>
      <c r="C218" s="239" t="s">
        <v>202</v>
      </c>
      <c r="D218" s="235"/>
      <c r="E218" s="236"/>
      <c r="F218" s="236"/>
      <c r="G218" s="211" t="str">
        <f>IF(ISBLANK(E218),"",IF(ISBLANK(F218),"",E218*F218))</f>
        <v/>
      </c>
      <c r="I218" s="255"/>
      <c r="J218" s="237"/>
      <c r="K218" s="237"/>
      <c r="L218" s="237"/>
      <c r="M218" s="237"/>
    </row>
    <row r="219" spans="1:18" s="238" customFormat="1" ht="15" customHeight="1" x14ac:dyDescent="0.25">
      <c r="A219" s="252"/>
      <c r="B219" s="239"/>
      <c r="C219" s="278"/>
      <c r="D219" s="235"/>
      <c r="E219" s="236"/>
      <c r="F219" s="236"/>
      <c r="G219" s="236"/>
      <c r="I219" s="255"/>
      <c r="J219" s="237"/>
      <c r="K219" s="237"/>
      <c r="L219" s="237"/>
      <c r="M219" s="237"/>
    </row>
    <row r="220" spans="1:18" s="238" customFormat="1" ht="75" x14ac:dyDescent="0.2">
      <c r="A220" s="252">
        <v>4</v>
      </c>
      <c r="B220" s="233" t="s">
        <v>203</v>
      </c>
      <c r="C220" s="271" t="s">
        <v>282</v>
      </c>
      <c r="D220" s="235" t="s">
        <v>77</v>
      </c>
      <c r="E220" s="236">
        <v>110</v>
      </c>
      <c r="F220" s="236"/>
      <c r="G220" s="227">
        <f>E220*F220</f>
        <v>0</v>
      </c>
      <c r="I220" s="255"/>
      <c r="J220" s="237"/>
      <c r="K220" s="237"/>
      <c r="L220" s="237"/>
      <c r="M220" s="237"/>
    </row>
    <row r="221" spans="1:18" s="238" customFormat="1" ht="15" hidden="1" customHeight="1" x14ac:dyDescent="0.2">
      <c r="A221" s="252"/>
      <c r="B221" s="233"/>
      <c r="C221" s="271"/>
      <c r="D221" s="235"/>
      <c r="E221" s="236"/>
      <c r="F221" s="236"/>
      <c r="G221" s="255"/>
      <c r="I221" s="255"/>
      <c r="J221" s="237"/>
      <c r="K221" s="237"/>
      <c r="L221" s="237"/>
      <c r="M221" s="237"/>
    </row>
    <row r="222" spans="1:18" s="238" customFormat="1" ht="30" hidden="1" x14ac:dyDescent="0.2">
      <c r="A222" s="252">
        <v>5</v>
      </c>
      <c r="B222" s="233" t="s">
        <v>93</v>
      </c>
      <c r="C222" s="271" t="s">
        <v>204</v>
      </c>
      <c r="D222" s="235" t="s">
        <v>42</v>
      </c>
      <c r="E222" s="236">
        <v>0</v>
      </c>
      <c r="F222" s="236"/>
      <c r="G222" s="255" t="str">
        <f>IF(ISBLANK(E222),"",IF(ISBLANK(F222),"",E222*F222))</f>
        <v/>
      </c>
      <c r="I222" s="255"/>
      <c r="J222" s="237"/>
      <c r="K222" s="237"/>
      <c r="L222" s="237"/>
      <c r="M222" s="237"/>
    </row>
    <row r="223" spans="1:18" s="232" customFormat="1" ht="15" customHeight="1" x14ac:dyDescent="0.25">
      <c r="A223" s="228"/>
      <c r="B223" s="229"/>
      <c r="C223" s="229"/>
      <c r="D223" s="267"/>
      <c r="E223" s="227"/>
      <c r="F223" s="227"/>
      <c r="G223" s="227"/>
    </row>
    <row r="224" spans="1:18" s="238" customFormat="1" ht="15" customHeight="1" x14ac:dyDescent="0.2">
      <c r="A224" s="252"/>
      <c r="B224" s="234" t="s">
        <v>205</v>
      </c>
      <c r="C224" s="234" t="s">
        <v>206</v>
      </c>
      <c r="D224" s="235"/>
      <c r="E224" s="236"/>
      <c r="F224" s="236"/>
      <c r="G224" s="211" t="str">
        <f>IF(ISBLANK(E224),"",IF(ISBLANK(F224),"",E224*F224))</f>
        <v/>
      </c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</row>
    <row r="225" spans="1:256" s="238" customFormat="1" ht="15" hidden="1" customHeight="1" x14ac:dyDescent="0.2">
      <c r="A225" s="252"/>
      <c r="B225" s="234"/>
      <c r="C225" s="234"/>
      <c r="D225" s="235"/>
      <c r="E225" s="236"/>
      <c r="F225" s="236"/>
      <c r="G225" s="211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</row>
    <row r="226" spans="1:256" s="238" customFormat="1" ht="45" hidden="1" x14ac:dyDescent="0.2">
      <c r="A226" s="252">
        <v>6</v>
      </c>
      <c r="B226" s="233" t="s">
        <v>207</v>
      </c>
      <c r="C226" s="271" t="s">
        <v>208</v>
      </c>
      <c r="D226" s="235" t="s">
        <v>42</v>
      </c>
      <c r="E226" s="241">
        <v>0</v>
      </c>
      <c r="F226" s="241"/>
      <c r="G226" s="255" t="str">
        <f>IF(ISBLANK(E226),"",IF(ISBLANK(F226),"",E226*F226))</f>
        <v/>
      </c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</row>
    <row r="227" spans="1:256" s="262" customFormat="1" ht="15" customHeight="1" x14ac:dyDescent="0.2">
      <c r="A227" s="257"/>
      <c r="B227" s="258"/>
      <c r="C227" s="276"/>
      <c r="D227" s="277"/>
      <c r="E227" s="241"/>
      <c r="F227" s="241"/>
      <c r="G227" s="261"/>
      <c r="I227" s="260"/>
      <c r="J227" s="260"/>
      <c r="K227" s="260"/>
      <c r="L227" s="260"/>
      <c r="M227" s="260"/>
    </row>
    <row r="228" spans="1:256" s="262" customFormat="1" ht="45" x14ac:dyDescent="0.2">
      <c r="A228" s="257">
        <v>7</v>
      </c>
      <c r="B228" s="233" t="s">
        <v>209</v>
      </c>
      <c r="C228" s="271" t="s">
        <v>210</v>
      </c>
      <c r="D228" s="235" t="s">
        <v>42</v>
      </c>
      <c r="E228" s="236">
        <v>2</v>
      </c>
      <c r="F228" s="236"/>
      <c r="G228" s="227">
        <f>E228*F228</f>
        <v>0</v>
      </c>
      <c r="I228" s="260"/>
      <c r="J228" s="260"/>
      <c r="K228" s="260"/>
      <c r="L228" s="260"/>
      <c r="M228" s="260"/>
    </row>
    <row r="229" spans="1:256" s="262" customFormat="1" ht="15" hidden="1" customHeight="1" x14ac:dyDescent="0.2">
      <c r="A229" s="257"/>
      <c r="B229" s="233"/>
      <c r="C229" s="271"/>
      <c r="D229" s="235"/>
      <c r="E229" s="236"/>
      <c r="F229" s="236"/>
      <c r="G229" s="255"/>
      <c r="I229" s="260"/>
      <c r="J229" s="260"/>
      <c r="K229" s="260"/>
      <c r="L229" s="260"/>
      <c r="M229" s="260"/>
    </row>
    <row r="230" spans="1:256" s="269" customFormat="1" ht="60" hidden="1" x14ac:dyDescent="0.2">
      <c r="A230" s="257">
        <v>8</v>
      </c>
      <c r="B230" s="258" t="s">
        <v>211</v>
      </c>
      <c r="C230" s="276" t="s">
        <v>212</v>
      </c>
      <c r="D230" s="277" t="s">
        <v>42</v>
      </c>
      <c r="E230" s="241">
        <v>0</v>
      </c>
      <c r="F230" s="241"/>
      <c r="G230" s="255" t="str">
        <f>IF(ISBLANK(E230),"",IF(ISBLANK(F230),"",E230*F230))</f>
        <v/>
      </c>
      <c r="H230" s="262"/>
      <c r="I230" s="260"/>
      <c r="J230" s="260"/>
      <c r="K230" s="260"/>
      <c r="L230" s="260"/>
      <c r="M230" s="260"/>
      <c r="N230" s="262"/>
      <c r="O230" s="262"/>
      <c r="P230" s="262"/>
      <c r="Q230" s="262"/>
      <c r="R230" s="262"/>
      <c r="HU230" s="262"/>
      <c r="HV230" s="262"/>
      <c r="HW230" s="262"/>
      <c r="HX230" s="262"/>
      <c r="HY230" s="262"/>
      <c r="HZ230" s="262"/>
      <c r="IA230" s="262"/>
      <c r="IB230" s="262"/>
      <c r="IC230" s="262"/>
      <c r="ID230" s="262"/>
      <c r="IE230" s="262"/>
      <c r="IF230" s="262"/>
      <c r="IG230" s="262"/>
      <c r="IH230" s="262"/>
      <c r="II230" s="262"/>
      <c r="IJ230" s="262"/>
      <c r="IK230" s="262"/>
      <c r="IL230" s="262"/>
      <c r="IM230" s="262"/>
      <c r="IN230" s="262"/>
      <c r="IO230" s="262"/>
      <c r="IP230" s="262"/>
      <c r="IQ230" s="262"/>
      <c r="IR230" s="262"/>
      <c r="IS230" s="262"/>
      <c r="IT230" s="262"/>
      <c r="IU230" s="262"/>
      <c r="IV230" s="262"/>
    </row>
    <row r="231" spans="1:256" s="238" customFormat="1" ht="15" customHeight="1" x14ac:dyDescent="0.2">
      <c r="A231" s="252"/>
      <c r="B231" s="233"/>
      <c r="C231" s="269"/>
      <c r="D231" s="235"/>
      <c r="E231" s="236"/>
      <c r="F231" s="241"/>
      <c r="G231" s="255"/>
      <c r="I231" s="237"/>
      <c r="J231" s="237"/>
      <c r="K231" s="237"/>
      <c r="L231" s="237"/>
      <c r="M231" s="237"/>
    </row>
    <row r="232" spans="1:256" s="238" customFormat="1" ht="60" x14ac:dyDescent="0.2">
      <c r="A232" s="257">
        <v>9</v>
      </c>
      <c r="B232" s="233" t="s">
        <v>213</v>
      </c>
      <c r="C232" s="271" t="s">
        <v>214</v>
      </c>
      <c r="D232" s="235" t="s">
        <v>42</v>
      </c>
      <c r="E232" s="236">
        <v>2</v>
      </c>
      <c r="F232" s="236"/>
      <c r="G232" s="227">
        <f>E232*F232</f>
        <v>0</v>
      </c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</row>
    <row r="233" spans="1:256" s="238" customFormat="1" ht="15" customHeight="1" x14ac:dyDescent="0.2">
      <c r="A233" s="252"/>
      <c r="B233" s="233"/>
      <c r="C233" s="271"/>
      <c r="D233" s="235"/>
      <c r="E233" s="236"/>
      <c r="F233" s="236"/>
      <c r="G233" s="211"/>
      <c r="I233" s="237"/>
      <c r="J233" s="237"/>
      <c r="K233" s="237"/>
      <c r="L233" s="237"/>
      <c r="M233" s="237"/>
    </row>
    <row r="234" spans="1:256" s="238" customFormat="1" ht="15" customHeight="1" x14ac:dyDescent="0.25">
      <c r="A234" s="252"/>
      <c r="B234" s="234" t="s">
        <v>215</v>
      </c>
      <c r="C234" s="239" t="s">
        <v>216</v>
      </c>
      <c r="D234" s="235"/>
      <c r="E234" s="236"/>
      <c r="F234" s="236"/>
      <c r="G234" s="211" t="str">
        <f>IF(ISBLANK(E234),"",IF(ISBLANK(F234),"",E234*F234))</f>
        <v/>
      </c>
      <c r="I234" s="255"/>
      <c r="J234" s="237"/>
      <c r="K234" s="237"/>
      <c r="L234" s="237"/>
      <c r="M234" s="237"/>
    </row>
    <row r="235" spans="1:256" s="238" customFormat="1" ht="15" customHeight="1" x14ac:dyDescent="0.2">
      <c r="A235" s="252"/>
      <c r="B235" s="233"/>
      <c r="C235" s="271"/>
      <c r="D235" s="235"/>
      <c r="E235" s="236"/>
      <c r="F235" s="236"/>
      <c r="G235" s="255"/>
      <c r="I235" s="237"/>
      <c r="J235" s="237"/>
      <c r="K235" s="237"/>
      <c r="L235" s="237"/>
      <c r="M235" s="237"/>
    </row>
    <row r="236" spans="1:256" s="240" customFormat="1" ht="45" x14ac:dyDescent="0.2">
      <c r="A236" s="252">
        <v>10</v>
      </c>
      <c r="B236" s="233" t="s">
        <v>217</v>
      </c>
      <c r="C236" s="271" t="s">
        <v>218</v>
      </c>
      <c r="D236" s="235" t="s">
        <v>77</v>
      </c>
      <c r="E236" s="236">
        <v>22.9</v>
      </c>
      <c r="F236" s="236"/>
      <c r="G236" s="227">
        <f>E236*F236</f>
        <v>0</v>
      </c>
      <c r="H236" s="238"/>
      <c r="I236" s="237"/>
      <c r="J236" s="237"/>
      <c r="K236" s="237"/>
      <c r="L236" s="237"/>
      <c r="M236" s="237"/>
      <c r="N236" s="238"/>
      <c r="O236" s="238"/>
      <c r="P236" s="238"/>
      <c r="Q236" s="238"/>
      <c r="R236" s="238"/>
      <c r="HU236" s="238"/>
      <c r="HV236" s="238"/>
      <c r="HW236" s="238"/>
      <c r="HX236" s="238"/>
      <c r="HY236" s="238"/>
      <c r="HZ236" s="238"/>
      <c r="IA236" s="238"/>
      <c r="IB236" s="238"/>
      <c r="IC236" s="238"/>
      <c r="ID236" s="238"/>
      <c r="IE236" s="238"/>
      <c r="IF236" s="238"/>
      <c r="IG236" s="238"/>
      <c r="IH236" s="238"/>
      <c r="II236" s="238"/>
      <c r="IJ236" s="238"/>
      <c r="IK236" s="238"/>
      <c r="IL236" s="238"/>
      <c r="IM236" s="238"/>
      <c r="IN236" s="238"/>
      <c r="IO236" s="238"/>
      <c r="IP236" s="238"/>
      <c r="IQ236" s="238"/>
      <c r="IR236" s="238"/>
      <c r="IS236" s="238"/>
      <c r="IT236" s="238"/>
      <c r="IU236" s="238"/>
      <c r="IV236" s="238"/>
    </row>
    <row r="237" spans="1:256" s="238" customFormat="1" ht="15" customHeight="1" x14ac:dyDescent="0.2">
      <c r="A237" s="252"/>
      <c r="B237" s="233"/>
      <c r="C237" s="271"/>
      <c r="D237" s="235"/>
      <c r="E237" s="236"/>
      <c r="F237" s="241"/>
      <c r="G237" s="255"/>
      <c r="I237" s="255"/>
      <c r="J237" s="237"/>
      <c r="K237" s="237"/>
      <c r="L237" s="237"/>
      <c r="M237" s="237"/>
    </row>
    <row r="238" spans="1:256" s="238" customFormat="1" ht="60" x14ac:dyDescent="0.2">
      <c r="A238" s="252">
        <v>11</v>
      </c>
      <c r="B238" s="233" t="s">
        <v>219</v>
      </c>
      <c r="C238" s="271" t="s">
        <v>220</v>
      </c>
      <c r="D238" s="235" t="s">
        <v>77</v>
      </c>
      <c r="E238" s="236">
        <v>22.9</v>
      </c>
      <c r="F238" s="236"/>
      <c r="G238" s="227">
        <f>E238*F238</f>
        <v>0</v>
      </c>
      <c r="I238" s="237"/>
      <c r="J238" s="237"/>
      <c r="K238" s="237"/>
      <c r="L238" s="237"/>
      <c r="M238" s="237"/>
    </row>
    <row r="239" spans="1:256" s="238" customFormat="1" ht="15" customHeight="1" x14ac:dyDescent="0.2">
      <c r="A239" s="252"/>
      <c r="B239" s="233"/>
      <c r="C239" s="271"/>
      <c r="D239" s="235"/>
      <c r="E239" s="236"/>
      <c r="F239" s="236"/>
      <c r="G239" s="211"/>
      <c r="I239" s="237"/>
      <c r="J239" s="237"/>
      <c r="K239" s="237"/>
      <c r="L239" s="237"/>
      <c r="M239" s="237"/>
    </row>
    <row r="240" spans="1:256" s="240" customFormat="1" ht="60" x14ac:dyDescent="0.2">
      <c r="A240" s="252">
        <v>12</v>
      </c>
      <c r="B240" s="233" t="s">
        <v>221</v>
      </c>
      <c r="C240" s="271" t="s">
        <v>222</v>
      </c>
      <c r="D240" s="235" t="s">
        <v>42</v>
      </c>
      <c r="E240" s="236">
        <v>2</v>
      </c>
      <c r="F240" s="236"/>
      <c r="G240" s="227">
        <f>E240*F240</f>
        <v>0</v>
      </c>
      <c r="H240" s="238"/>
      <c r="I240" s="237"/>
      <c r="J240" s="237"/>
      <c r="K240" s="237"/>
      <c r="L240" s="237"/>
      <c r="M240" s="237"/>
      <c r="HU240" s="238"/>
      <c r="HV240" s="238"/>
      <c r="HW240" s="238"/>
      <c r="HX240" s="238"/>
      <c r="HY240" s="238"/>
      <c r="HZ240" s="238"/>
      <c r="IA240" s="238"/>
      <c r="IB240" s="238"/>
      <c r="IC240" s="238"/>
      <c r="ID240" s="238"/>
      <c r="IE240" s="238"/>
      <c r="IF240" s="238"/>
      <c r="IG240" s="238"/>
      <c r="IH240" s="238"/>
      <c r="II240" s="238"/>
      <c r="IJ240" s="238"/>
      <c r="IK240" s="238"/>
      <c r="IL240" s="238"/>
      <c r="IM240" s="238"/>
      <c r="IN240" s="238"/>
      <c r="IO240" s="238"/>
      <c r="IP240" s="238"/>
      <c r="IQ240" s="238"/>
      <c r="IR240" s="238"/>
      <c r="IS240" s="238"/>
      <c r="IT240" s="238"/>
      <c r="IU240" s="238"/>
      <c r="IV240" s="238"/>
    </row>
    <row r="241" spans="1:18" s="283" customFormat="1" ht="15" customHeight="1" x14ac:dyDescent="0.2">
      <c r="A241" s="279"/>
      <c r="B241" s="280"/>
      <c r="C241" s="281"/>
      <c r="D241" s="282"/>
      <c r="E241" s="231"/>
      <c r="F241" s="227"/>
      <c r="G241" s="227"/>
    </row>
    <row r="242" spans="1:18" s="285" customFormat="1" ht="15" customHeight="1" x14ac:dyDescent="0.25">
      <c r="A242" s="246"/>
      <c r="B242" s="247"/>
      <c r="C242" s="247" t="s">
        <v>223</v>
      </c>
      <c r="D242" s="248"/>
      <c r="E242" s="240"/>
      <c r="F242" s="249"/>
      <c r="G242" s="250">
        <f>SUM(G208:G241)</f>
        <v>0</v>
      </c>
      <c r="H242" s="284"/>
    </row>
    <row r="243" spans="1:18" s="290" customFormat="1" ht="15" customHeight="1" x14ac:dyDescent="0.2">
      <c r="A243" s="218"/>
      <c r="B243" s="286"/>
      <c r="C243" s="220"/>
      <c r="D243" s="287"/>
      <c r="E243" s="288"/>
      <c r="F243" s="227"/>
      <c r="G243" s="288"/>
      <c r="H243" s="289"/>
    </row>
    <row r="244" spans="1:18" s="290" customFormat="1" ht="15" customHeight="1" x14ac:dyDescent="0.2">
      <c r="A244" s="218"/>
      <c r="B244" s="286"/>
      <c r="C244" s="220"/>
      <c r="D244" s="287"/>
      <c r="E244" s="288"/>
      <c r="F244" s="227"/>
      <c r="G244" s="288"/>
      <c r="H244" s="289"/>
    </row>
    <row r="245" spans="1:18" s="232" customFormat="1" ht="36" x14ac:dyDescent="0.25">
      <c r="A245" s="228"/>
      <c r="B245" s="229" t="s">
        <v>224</v>
      </c>
      <c r="C245" s="229" t="s">
        <v>19</v>
      </c>
      <c r="D245" s="267"/>
      <c r="E245" s="227"/>
      <c r="F245" s="227"/>
      <c r="G245" s="227" t="str">
        <f>IF(ISBLANK(E245),"",IF(ISBLANK(F245),"",E245*F245))</f>
        <v/>
      </c>
    </row>
    <row r="246" spans="1:18" s="232" customFormat="1" ht="15" customHeight="1" x14ac:dyDescent="0.25">
      <c r="A246" s="228"/>
      <c r="B246" s="229"/>
      <c r="C246" s="229"/>
      <c r="D246" s="267"/>
      <c r="E246" s="227"/>
      <c r="F246" s="227"/>
      <c r="G246" s="227"/>
    </row>
    <row r="247" spans="1:18" s="290" customFormat="1" ht="15" customHeight="1" x14ac:dyDescent="0.2">
      <c r="A247" s="291"/>
      <c r="B247" s="286"/>
      <c r="C247" s="220"/>
      <c r="D247" s="287"/>
      <c r="E247" s="288"/>
      <c r="F247" s="227"/>
      <c r="G247" s="288"/>
      <c r="H247" s="289"/>
    </row>
    <row r="248" spans="1:18" s="285" customFormat="1" ht="15" customHeight="1" x14ac:dyDescent="0.25">
      <c r="A248" s="246"/>
      <c r="B248" s="247"/>
      <c r="C248" s="247" t="s">
        <v>225</v>
      </c>
      <c r="D248" s="248"/>
      <c r="E248" s="240"/>
      <c r="F248" s="249"/>
      <c r="G248" s="250">
        <f>SUM(G247:G247)</f>
        <v>0</v>
      </c>
      <c r="H248" s="284"/>
    </row>
    <row r="249" spans="1:18" s="290" customFormat="1" ht="15" customHeight="1" x14ac:dyDescent="0.2">
      <c r="A249" s="218"/>
      <c r="B249" s="286"/>
      <c r="C249" s="220"/>
      <c r="D249" s="287"/>
      <c r="E249" s="288"/>
      <c r="F249" s="227"/>
      <c r="G249" s="288"/>
      <c r="H249" s="289"/>
    </row>
    <row r="250" spans="1:18" s="290" customFormat="1" ht="15" customHeight="1" x14ac:dyDescent="0.2">
      <c r="A250" s="218"/>
      <c r="B250" s="286"/>
      <c r="C250" s="220"/>
      <c r="D250" s="287"/>
      <c r="E250" s="288"/>
      <c r="F250" s="227"/>
      <c r="G250" s="288"/>
      <c r="H250" s="289"/>
    </row>
    <row r="251" spans="1:18" s="232" customFormat="1" ht="15" customHeight="1" x14ac:dyDescent="0.25">
      <c r="A251" s="228"/>
      <c r="B251" s="229" t="s">
        <v>226</v>
      </c>
      <c r="C251" s="229" t="s">
        <v>227</v>
      </c>
      <c r="D251" s="267"/>
      <c r="E251" s="227"/>
      <c r="F251" s="227"/>
      <c r="G251" s="227" t="str">
        <f>IF(ISBLANK(E251),"",IF(ISBLANK(F251),"",E251*F251))</f>
        <v/>
      </c>
    </row>
    <row r="252" spans="1:18" s="232" customFormat="1" ht="15" customHeight="1" x14ac:dyDescent="0.25">
      <c r="A252" s="228"/>
      <c r="B252" s="229"/>
      <c r="C252" s="229"/>
      <c r="D252" s="267"/>
      <c r="E252" s="227"/>
      <c r="F252" s="227"/>
      <c r="G252" s="227"/>
    </row>
    <row r="253" spans="1:18" s="238" customFormat="1" ht="15" customHeight="1" x14ac:dyDescent="0.2">
      <c r="A253" s="252"/>
      <c r="B253" s="234" t="s">
        <v>228</v>
      </c>
      <c r="C253" s="268" t="s">
        <v>229</v>
      </c>
      <c r="D253" s="254"/>
      <c r="E253" s="236"/>
      <c r="F253" s="236"/>
      <c r="G253" s="236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</row>
    <row r="254" spans="1:18" s="238" customFormat="1" ht="15" customHeight="1" x14ac:dyDescent="0.2">
      <c r="A254" s="252"/>
      <c r="B254" s="234"/>
      <c r="C254" s="268"/>
      <c r="D254" s="254"/>
      <c r="E254" s="236"/>
      <c r="F254" s="236"/>
      <c r="G254" s="236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</row>
    <row r="255" spans="1:18" s="238" customFormat="1" ht="45" x14ac:dyDescent="0.2">
      <c r="A255" s="252">
        <v>1</v>
      </c>
      <c r="B255" s="233" t="s">
        <v>230</v>
      </c>
      <c r="C255" s="269" t="s">
        <v>231</v>
      </c>
      <c r="D255" s="254" t="s">
        <v>42</v>
      </c>
      <c r="E255" s="236">
        <v>3</v>
      </c>
      <c r="F255" s="236"/>
      <c r="G255" s="227">
        <f>E255*F255</f>
        <v>0</v>
      </c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</row>
    <row r="256" spans="1:18" s="238" customFormat="1" ht="15" customHeight="1" x14ac:dyDescent="0.2">
      <c r="A256" s="252"/>
      <c r="B256" s="233"/>
      <c r="C256" s="269"/>
      <c r="D256" s="254"/>
      <c r="E256" s="236"/>
      <c r="F256" s="241"/>
      <c r="G256" s="211"/>
      <c r="I256" s="237"/>
      <c r="J256" s="237"/>
      <c r="K256" s="237"/>
      <c r="L256" s="237"/>
      <c r="M256" s="237"/>
    </row>
    <row r="257" spans="1:256" s="238" customFormat="1" ht="60" x14ac:dyDescent="0.2">
      <c r="A257" s="252">
        <v>2</v>
      </c>
      <c r="B257" s="233" t="s">
        <v>232</v>
      </c>
      <c r="C257" s="269" t="s">
        <v>233</v>
      </c>
      <c r="D257" s="254" t="s">
        <v>42</v>
      </c>
      <c r="E257" s="236">
        <v>3</v>
      </c>
      <c r="F257" s="236"/>
      <c r="G257" s="227">
        <f>E257*F257</f>
        <v>0</v>
      </c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</row>
    <row r="258" spans="1:256" s="238" customFormat="1" ht="15" hidden="1" customHeight="1" x14ac:dyDescent="0.2">
      <c r="A258" s="252"/>
      <c r="B258" s="233"/>
      <c r="C258" s="269"/>
      <c r="D258" s="254"/>
      <c r="E258" s="236"/>
      <c r="F258" s="236"/>
      <c r="G258" s="211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</row>
    <row r="259" spans="1:256" s="238" customFormat="1" ht="60" hidden="1" x14ac:dyDescent="0.2">
      <c r="A259" s="252">
        <v>3</v>
      </c>
      <c r="B259" s="233" t="s">
        <v>234</v>
      </c>
      <c r="C259" s="269" t="s">
        <v>235</v>
      </c>
      <c r="D259" s="254" t="s">
        <v>42</v>
      </c>
      <c r="E259" s="236">
        <v>0</v>
      </c>
      <c r="F259" s="236"/>
      <c r="G259" s="211" t="str">
        <f>IF(ISBLANK(E259),"",IF(ISBLANK(F259),"",E259*F259))</f>
        <v/>
      </c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</row>
    <row r="260" spans="1:256" s="238" customFormat="1" ht="15" hidden="1" customHeight="1" x14ac:dyDescent="0.2">
      <c r="A260" s="252"/>
      <c r="B260" s="233"/>
      <c r="C260" s="269"/>
      <c r="D260" s="254"/>
      <c r="E260" s="236"/>
      <c r="F260" s="236"/>
      <c r="G260" s="211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</row>
    <row r="261" spans="1:256" s="240" customFormat="1" ht="75" hidden="1" x14ac:dyDescent="0.2">
      <c r="A261" s="252">
        <v>4</v>
      </c>
      <c r="B261" s="233" t="s">
        <v>236</v>
      </c>
      <c r="C261" s="269" t="s">
        <v>237</v>
      </c>
      <c r="D261" s="254" t="s">
        <v>42</v>
      </c>
      <c r="E261" s="236">
        <v>0</v>
      </c>
      <c r="F261" s="241"/>
      <c r="G261" s="211" t="str">
        <f>IF(ISBLANK(E261),"",IF(ISBLANK(F261),"",E261*F261))</f>
        <v/>
      </c>
      <c r="H261" s="238"/>
      <c r="I261" s="237"/>
      <c r="J261" s="237"/>
      <c r="K261" s="237"/>
      <c r="L261" s="237"/>
      <c r="M261" s="237"/>
      <c r="N261" s="238"/>
      <c r="O261" s="238"/>
      <c r="P261" s="238"/>
      <c r="Q261" s="238"/>
      <c r="R261" s="238"/>
      <c r="HU261" s="238"/>
      <c r="HV261" s="238"/>
      <c r="HW261" s="238"/>
      <c r="HX261" s="238"/>
      <c r="HY261" s="238"/>
      <c r="HZ261" s="238"/>
      <c r="IA261" s="238"/>
      <c r="IB261" s="238"/>
      <c r="IC261" s="238"/>
      <c r="ID261" s="238"/>
      <c r="IE261" s="238"/>
      <c r="IF261" s="238"/>
      <c r="IG261" s="238"/>
      <c r="IH261" s="238"/>
      <c r="II261" s="238"/>
      <c r="IJ261" s="238"/>
      <c r="IK261" s="238"/>
      <c r="IL261" s="238"/>
      <c r="IM261" s="238"/>
      <c r="IN261" s="238"/>
      <c r="IO261" s="238"/>
      <c r="IP261" s="238"/>
      <c r="IQ261" s="238"/>
      <c r="IR261" s="238"/>
      <c r="IS261" s="238"/>
      <c r="IT261" s="238"/>
      <c r="IU261" s="238"/>
      <c r="IV261" s="238"/>
    </row>
    <row r="262" spans="1:256" s="240" customFormat="1" ht="15" hidden="1" customHeight="1" x14ac:dyDescent="0.2">
      <c r="A262" s="252"/>
      <c r="B262" s="233"/>
      <c r="C262" s="269"/>
      <c r="D262" s="254"/>
      <c r="E262" s="236"/>
      <c r="F262" s="241"/>
      <c r="G262" s="211"/>
      <c r="H262" s="238"/>
      <c r="I262" s="237"/>
      <c r="J262" s="237"/>
      <c r="K262" s="237"/>
      <c r="L262" s="237"/>
      <c r="M262" s="237"/>
      <c r="N262" s="238"/>
      <c r="O262" s="238"/>
      <c r="P262" s="238"/>
      <c r="Q262" s="238"/>
      <c r="R262" s="238"/>
      <c r="HU262" s="238"/>
      <c r="HV262" s="238"/>
      <c r="HW262" s="238"/>
      <c r="HX262" s="238"/>
      <c r="HY262" s="238"/>
      <c r="HZ262" s="238"/>
      <c r="IA262" s="238"/>
      <c r="IB262" s="238"/>
      <c r="IC262" s="238"/>
      <c r="ID262" s="238"/>
      <c r="IE262" s="238"/>
      <c r="IF262" s="238"/>
      <c r="IG262" s="238"/>
      <c r="IH262" s="238"/>
      <c r="II262" s="238"/>
      <c r="IJ262" s="238"/>
      <c r="IK262" s="238"/>
      <c r="IL262" s="238"/>
      <c r="IM262" s="238"/>
      <c r="IN262" s="238"/>
      <c r="IO262" s="238"/>
      <c r="IP262" s="238"/>
      <c r="IQ262" s="238"/>
      <c r="IR262" s="238"/>
      <c r="IS262" s="238"/>
      <c r="IT262" s="238"/>
      <c r="IU262" s="238"/>
      <c r="IV262" s="238"/>
    </row>
    <row r="263" spans="1:256" s="238" customFormat="1" ht="74.25" hidden="1" customHeight="1" x14ac:dyDescent="0.2">
      <c r="A263" s="252">
        <v>5</v>
      </c>
      <c r="B263" s="233" t="s">
        <v>238</v>
      </c>
      <c r="C263" s="269" t="s">
        <v>239</v>
      </c>
      <c r="D263" s="254" t="s">
        <v>42</v>
      </c>
      <c r="E263" s="236">
        <v>0</v>
      </c>
      <c r="F263" s="236"/>
      <c r="G263" s="211" t="str">
        <f>IF(ISBLANK(E263),"",IF(ISBLANK(F263),"",E263*F263))</f>
        <v/>
      </c>
      <c r="I263" s="237"/>
      <c r="J263" s="237"/>
      <c r="K263" s="237"/>
      <c r="L263" s="237"/>
      <c r="M263" s="237"/>
    </row>
    <row r="264" spans="1:256" s="238" customFormat="1" ht="15" customHeight="1" x14ac:dyDescent="0.2">
      <c r="A264" s="252"/>
      <c r="B264" s="233"/>
      <c r="C264" s="269"/>
      <c r="D264" s="254"/>
      <c r="E264" s="236"/>
      <c r="F264" s="236"/>
      <c r="G264" s="211"/>
      <c r="I264" s="237"/>
      <c r="J264" s="237"/>
      <c r="K264" s="237"/>
      <c r="L264" s="237"/>
      <c r="M264" s="237"/>
    </row>
    <row r="265" spans="1:256" s="238" customFormat="1" ht="75" customHeight="1" x14ac:dyDescent="0.2">
      <c r="A265" s="252">
        <v>6</v>
      </c>
      <c r="B265" s="233" t="s">
        <v>240</v>
      </c>
      <c r="C265" s="269" t="s">
        <v>241</v>
      </c>
      <c r="D265" s="254" t="s">
        <v>42</v>
      </c>
      <c r="E265" s="236">
        <v>1</v>
      </c>
      <c r="F265" s="236"/>
      <c r="G265" s="227">
        <f>E265*F265</f>
        <v>0</v>
      </c>
      <c r="I265" s="237"/>
      <c r="J265" s="237"/>
      <c r="K265" s="237"/>
      <c r="L265" s="237"/>
      <c r="M265" s="237"/>
    </row>
    <row r="266" spans="1:256" s="238" customFormat="1" ht="15" customHeight="1" x14ac:dyDescent="0.2">
      <c r="A266" s="252"/>
      <c r="B266" s="233"/>
      <c r="C266" s="269"/>
      <c r="D266" s="254"/>
      <c r="E266" s="236"/>
      <c r="F266" s="236"/>
      <c r="G266" s="211"/>
      <c r="I266" s="237"/>
      <c r="J266" s="237"/>
      <c r="K266" s="237"/>
      <c r="L266" s="237"/>
      <c r="M266" s="237"/>
    </row>
    <row r="267" spans="1:256" s="238" customFormat="1" ht="60" customHeight="1" x14ac:dyDescent="0.2">
      <c r="A267" s="252">
        <v>7</v>
      </c>
      <c r="B267" s="233" t="s">
        <v>242</v>
      </c>
      <c r="C267" s="269" t="s">
        <v>243</v>
      </c>
      <c r="D267" s="254" t="s">
        <v>42</v>
      </c>
      <c r="E267" s="236">
        <v>1</v>
      </c>
      <c r="F267" s="236"/>
      <c r="G267" s="227">
        <f>E267*F267</f>
        <v>0</v>
      </c>
      <c r="I267" s="237"/>
      <c r="J267" s="237"/>
      <c r="K267" s="237"/>
      <c r="L267" s="237"/>
      <c r="M267" s="237"/>
    </row>
    <row r="268" spans="1:256" s="238" customFormat="1" ht="15" customHeight="1" x14ac:dyDescent="0.2">
      <c r="A268" s="252"/>
      <c r="B268" s="233"/>
      <c r="C268" s="269"/>
      <c r="D268" s="254"/>
      <c r="E268" s="236"/>
      <c r="F268" s="236"/>
      <c r="G268" s="211"/>
      <c r="I268" s="237"/>
      <c r="J268" s="237"/>
      <c r="K268" s="237"/>
      <c r="L268" s="237"/>
      <c r="M268" s="237"/>
    </row>
    <row r="269" spans="1:256" s="238" customFormat="1" ht="15" customHeight="1" x14ac:dyDescent="0.2">
      <c r="A269" s="252"/>
      <c r="B269" s="234" t="s">
        <v>244</v>
      </c>
      <c r="C269" s="268" t="s">
        <v>245</v>
      </c>
      <c r="D269" s="254"/>
      <c r="E269" s="236"/>
      <c r="F269" s="236"/>
      <c r="G269" s="211" t="str">
        <f>IF(ISBLANK(E269),"",IF(ISBLANK(F269),"",E269*F269))</f>
        <v/>
      </c>
      <c r="I269" s="255"/>
      <c r="J269" s="237"/>
      <c r="K269" s="237"/>
      <c r="L269" s="237"/>
      <c r="M269" s="237"/>
    </row>
    <row r="270" spans="1:256" s="238" customFormat="1" ht="15" customHeight="1" x14ac:dyDescent="0.2">
      <c r="A270" s="252"/>
      <c r="B270" s="234"/>
      <c r="C270" s="268"/>
      <c r="D270" s="254"/>
      <c r="E270" s="236"/>
      <c r="F270" s="236"/>
      <c r="G270" s="236"/>
      <c r="I270" s="255"/>
      <c r="J270" s="237"/>
      <c r="K270" s="237"/>
      <c r="L270" s="237"/>
      <c r="M270" s="237"/>
    </row>
    <row r="271" spans="1:256" s="238" customFormat="1" ht="90" x14ac:dyDescent="0.2">
      <c r="A271" s="252">
        <v>8</v>
      </c>
      <c r="B271" s="233" t="s">
        <v>246</v>
      </c>
      <c r="C271" s="269" t="s">
        <v>247</v>
      </c>
      <c r="D271" s="254" t="s">
        <v>77</v>
      </c>
      <c r="E271" s="236">
        <v>25</v>
      </c>
      <c r="F271" s="236"/>
      <c r="G271" s="227">
        <f>E271*F271</f>
        <v>0</v>
      </c>
      <c r="I271" s="255"/>
      <c r="J271" s="237"/>
      <c r="K271" s="237"/>
      <c r="L271" s="237"/>
      <c r="M271" s="237"/>
    </row>
    <row r="272" spans="1:256" s="238" customFormat="1" ht="15" customHeight="1" x14ac:dyDescent="0.2">
      <c r="A272" s="252"/>
      <c r="B272" s="233"/>
      <c r="C272" s="269"/>
      <c r="D272" s="254"/>
      <c r="E272" s="236"/>
      <c r="F272" s="236"/>
      <c r="G272" s="211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</row>
    <row r="273" spans="1:256" s="238" customFormat="1" ht="15" customHeight="1" x14ac:dyDescent="0.2">
      <c r="A273" s="252"/>
      <c r="B273" s="234" t="s">
        <v>248</v>
      </c>
      <c r="C273" s="268" t="s">
        <v>249</v>
      </c>
      <c r="D273" s="254"/>
      <c r="E273" s="236"/>
      <c r="F273" s="236"/>
      <c r="G273" s="211" t="str">
        <f>IF(ISBLANK(E273),"",IF(ISBLANK(F273),"",E273*F273))</f>
        <v/>
      </c>
      <c r="I273" s="255"/>
      <c r="J273" s="237"/>
      <c r="K273" s="237"/>
      <c r="L273" s="237"/>
      <c r="M273" s="237"/>
    </row>
    <row r="274" spans="1:256" s="238" customFormat="1" ht="15" customHeight="1" x14ac:dyDescent="0.2">
      <c r="A274" s="252"/>
      <c r="B274" s="234"/>
      <c r="C274" s="268"/>
      <c r="D274" s="254"/>
      <c r="E274" s="236"/>
      <c r="F274" s="236"/>
      <c r="G274" s="211"/>
      <c r="I274" s="255"/>
      <c r="J274" s="237"/>
      <c r="K274" s="237"/>
      <c r="L274" s="237"/>
      <c r="M274" s="237"/>
    </row>
    <row r="275" spans="1:256" s="240" customFormat="1" ht="60" x14ac:dyDescent="0.2">
      <c r="A275" s="252">
        <v>10</v>
      </c>
      <c r="B275" s="233" t="s">
        <v>250</v>
      </c>
      <c r="C275" s="269" t="s">
        <v>251</v>
      </c>
      <c r="D275" s="254" t="s">
        <v>42</v>
      </c>
      <c r="E275" s="236">
        <v>17</v>
      </c>
      <c r="F275" s="236"/>
      <c r="G275" s="227">
        <f>E275*F275</f>
        <v>0</v>
      </c>
      <c r="H275" s="238"/>
      <c r="I275" s="255"/>
      <c r="J275" s="237"/>
      <c r="K275" s="237"/>
      <c r="L275" s="237"/>
      <c r="M275" s="237"/>
      <c r="N275" s="238"/>
      <c r="O275" s="238"/>
      <c r="P275" s="238"/>
      <c r="Q275" s="238"/>
      <c r="R275" s="238"/>
      <c r="HU275" s="238"/>
      <c r="HV275" s="238"/>
      <c r="HW275" s="238"/>
      <c r="HX275" s="238"/>
      <c r="HY275" s="238"/>
      <c r="HZ275" s="238"/>
      <c r="IA275" s="238"/>
      <c r="IB275" s="238"/>
      <c r="IC275" s="238"/>
      <c r="ID275" s="238"/>
      <c r="IE275" s="238"/>
      <c r="IF275" s="238"/>
      <c r="IG275" s="238"/>
      <c r="IH275" s="238"/>
      <c r="II275" s="238"/>
      <c r="IJ275" s="238"/>
      <c r="IK275" s="238"/>
      <c r="IL275" s="238"/>
      <c r="IM275" s="238"/>
      <c r="IN275" s="238"/>
      <c r="IO275" s="238"/>
      <c r="IP275" s="238"/>
      <c r="IQ275" s="238"/>
      <c r="IR275" s="238"/>
      <c r="IS275" s="238"/>
      <c r="IT275" s="238"/>
      <c r="IU275" s="238"/>
      <c r="IV275" s="238"/>
    </row>
    <row r="276" spans="1:256" s="240" customFormat="1" ht="15" customHeight="1" x14ac:dyDescent="0.2">
      <c r="A276" s="252"/>
      <c r="B276" s="233"/>
      <c r="C276" s="269"/>
      <c r="D276" s="254"/>
      <c r="E276" s="236"/>
      <c r="F276" s="236"/>
      <c r="G276" s="211"/>
      <c r="H276" s="238"/>
      <c r="I276" s="255"/>
      <c r="J276" s="237"/>
      <c r="K276" s="237"/>
      <c r="L276" s="237"/>
      <c r="M276" s="237"/>
      <c r="N276" s="238"/>
      <c r="O276" s="238"/>
      <c r="P276" s="238"/>
      <c r="Q276" s="238"/>
      <c r="R276" s="238"/>
      <c r="HU276" s="238"/>
      <c r="HV276" s="238"/>
      <c r="HW276" s="238"/>
      <c r="HX276" s="238"/>
      <c r="HY276" s="238"/>
      <c r="HZ276" s="238"/>
      <c r="IA276" s="238"/>
      <c r="IB276" s="238"/>
      <c r="IC276" s="238"/>
      <c r="ID276" s="238"/>
      <c r="IE276" s="238"/>
      <c r="IF276" s="238"/>
      <c r="IG276" s="238"/>
      <c r="IH276" s="238"/>
      <c r="II276" s="238"/>
      <c r="IJ276" s="238"/>
      <c r="IK276" s="238"/>
      <c r="IL276" s="238"/>
      <c r="IM276" s="238"/>
      <c r="IN276" s="238"/>
      <c r="IO276" s="238"/>
      <c r="IP276" s="238"/>
      <c r="IQ276" s="238"/>
      <c r="IR276" s="238"/>
      <c r="IS276" s="238"/>
      <c r="IT276" s="238"/>
      <c r="IU276" s="238"/>
      <c r="IV276" s="238"/>
    </row>
    <row r="277" spans="1:256" s="238" customFormat="1" ht="60" x14ac:dyDescent="0.2">
      <c r="A277" s="252">
        <v>11</v>
      </c>
      <c r="B277" s="233" t="s">
        <v>252</v>
      </c>
      <c r="C277" s="269" t="s">
        <v>253</v>
      </c>
      <c r="D277" s="254" t="s">
        <v>42</v>
      </c>
      <c r="E277" s="236">
        <v>8</v>
      </c>
      <c r="F277" s="236"/>
      <c r="G277" s="227">
        <f>E277*F277</f>
        <v>0</v>
      </c>
      <c r="I277" s="255"/>
      <c r="J277" s="237"/>
      <c r="K277" s="237"/>
      <c r="L277" s="237"/>
      <c r="M277" s="237"/>
    </row>
    <row r="278" spans="1:256" s="238" customFormat="1" ht="15" customHeight="1" x14ac:dyDescent="0.2">
      <c r="A278" s="252"/>
      <c r="B278" s="233"/>
      <c r="C278" s="269"/>
      <c r="D278" s="254"/>
      <c r="E278" s="236"/>
      <c r="F278" s="236"/>
      <c r="G278" s="22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</row>
    <row r="279" spans="1:256" s="238" customFormat="1" ht="15" customHeight="1" x14ac:dyDescent="0.2">
      <c r="A279" s="252"/>
      <c r="B279" s="234" t="s">
        <v>254</v>
      </c>
      <c r="C279" s="268" t="s">
        <v>255</v>
      </c>
      <c r="D279" s="254"/>
      <c r="E279" s="236"/>
      <c r="F279" s="236"/>
      <c r="G279" s="211" t="str">
        <f>IF(ISBLANK(E279),"",IF(ISBLANK(F279),"",E279*F279))</f>
        <v/>
      </c>
      <c r="I279" s="255"/>
      <c r="J279" s="237"/>
      <c r="K279" s="237"/>
      <c r="L279" s="237"/>
      <c r="M279" s="237"/>
    </row>
    <row r="280" spans="1:256" s="238" customFormat="1" ht="15" customHeight="1" x14ac:dyDescent="0.2">
      <c r="A280" s="252"/>
      <c r="B280" s="234"/>
      <c r="C280" s="268"/>
      <c r="D280" s="254"/>
      <c r="E280" s="236"/>
      <c r="F280" s="236"/>
      <c r="G280" s="211"/>
      <c r="I280" s="255"/>
      <c r="J280" s="237"/>
      <c r="K280" s="237"/>
      <c r="L280" s="237"/>
      <c r="M280" s="237"/>
    </row>
    <row r="281" spans="1:256" s="238" customFormat="1" ht="60" x14ac:dyDescent="0.2">
      <c r="A281" s="252">
        <v>12</v>
      </c>
      <c r="B281" s="233" t="s">
        <v>256</v>
      </c>
      <c r="C281" s="269" t="s">
        <v>257</v>
      </c>
      <c r="D281" s="254" t="s">
        <v>77</v>
      </c>
      <c r="E281" s="236">
        <v>73</v>
      </c>
      <c r="F281" s="236"/>
      <c r="G281" s="227">
        <f>E281*F281</f>
        <v>0</v>
      </c>
      <c r="I281" s="255"/>
      <c r="J281" s="237"/>
      <c r="K281" s="237"/>
      <c r="L281" s="237"/>
      <c r="M281" s="237"/>
    </row>
    <row r="282" spans="1:256" s="238" customFormat="1" ht="15" customHeight="1" x14ac:dyDescent="0.2">
      <c r="A282" s="252"/>
      <c r="B282" s="233"/>
      <c r="C282" s="269"/>
      <c r="D282" s="254"/>
      <c r="E282" s="236"/>
      <c r="F282" s="236"/>
      <c r="G282" s="211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</row>
    <row r="283" spans="1:256" s="238" customFormat="1" ht="30" x14ac:dyDescent="0.2">
      <c r="A283" s="252">
        <v>13</v>
      </c>
      <c r="B283" s="233" t="s">
        <v>258</v>
      </c>
      <c r="C283" s="269" t="s">
        <v>259</v>
      </c>
      <c r="D283" s="254" t="s">
        <v>42</v>
      </c>
      <c r="E283" s="236">
        <v>2</v>
      </c>
      <c r="F283" s="236"/>
      <c r="G283" s="227">
        <f>E283*F283</f>
        <v>0</v>
      </c>
      <c r="I283" s="237"/>
      <c r="J283" s="237"/>
      <c r="K283" s="237"/>
      <c r="L283" s="237"/>
      <c r="M283" s="237"/>
    </row>
    <row r="284" spans="1:256" s="221" customFormat="1" ht="15" customHeight="1" x14ac:dyDescent="0.25">
      <c r="A284" s="292"/>
      <c r="B284" s="293"/>
      <c r="C284" s="294"/>
      <c r="D284" s="295"/>
      <c r="E284" s="296"/>
      <c r="F284" s="297"/>
      <c r="G284" s="296"/>
    </row>
    <row r="285" spans="1:256" s="298" customFormat="1" ht="15" customHeight="1" x14ac:dyDescent="0.25">
      <c r="A285" s="246"/>
      <c r="B285" s="247"/>
      <c r="C285" s="247" t="s">
        <v>260</v>
      </c>
      <c r="D285" s="248"/>
      <c r="E285" s="240"/>
      <c r="F285" s="249"/>
      <c r="G285" s="250">
        <f>SUM(G251:G284)</f>
        <v>0</v>
      </c>
    </row>
    <row r="286" spans="1:256" s="221" customFormat="1" ht="15" customHeight="1" x14ac:dyDescent="0.2">
      <c r="A286" s="218"/>
      <c r="B286" s="264"/>
      <c r="C286" s="220"/>
      <c r="E286" s="227"/>
      <c r="F286" s="227"/>
      <c r="G286" s="227"/>
    </row>
    <row r="287" spans="1:256" s="221" customFormat="1" ht="15" customHeight="1" x14ac:dyDescent="0.2">
      <c r="A287" s="218"/>
      <c r="B287" s="264"/>
      <c r="C287" s="220"/>
      <c r="E287" s="227"/>
      <c r="F287" s="227"/>
      <c r="G287" s="227"/>
    </row>
    <row r="288" spans="1:256" s="232" customFormat="1" ht="15" customHeight="1" x14ac:dyDescent="0.25">
      <c r="A288" s="228"/>
      <c r="B288" s="229" t="s">
        <v>261</v>
      </c>
      <c r="C288" s="229" t="s">
        <v>23</v>
      </c>
      <c r="D288" s="267"/>
      <c r="E288" s="227"/>
      <c r="F288" s="227"/>
      <c r="G288" s="227" t="str">
        <f>IF(ISBLANK(E288),"",IF(ISBLANK(F288),"",E288*F288))</f>
        <v/>
      </c>
    </row>
    <row r="289" spans="1:18" s="232" customFormat="1" ht="15" customHeight="1" x14ac:dyDescent="0.25">
      <c r="A289" s="228"/>
      <c r="B289" s="229"/>
      <c r="C289" s="229"/>
      <c r="D289" s="267"/>
      <c r="E289" s="227"/>
      <c r="F289" s="227"/>
      <c r="G289" s="227"/>
    </row>
    <row r="290" spans="1:18" s="238" customFormat="1" ht="15" customHeight="1" x14ac:dyDescent="0.2">
      <c r="A290" s="252"/>
      <c r="B290" s="234" t="s">
        <v>262</v>
      </c>
      <c r="C290" s="256" t="s">
        <v>283</v>
      </c>
      <c r="E290" s="236"/>
      <c r="F290" s="236"/>
      <c r="G290" s="236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</row>
    <row r="291" spans="1:18" s="238" customFormat="1" ht="15" customHeight="1" x14ac:dyDescent="0.2">
      <c r="A291" s="252"/>
      <c r="B291" s="234"/>
      <c r="C291" s="256"/>
      <c r="E291" s="236"/>
      <c r="F291" s="236"/>
      <c r="G291" s="236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</row>
    <row r="292" spans="1:18" s="238" customFormat="1" ht="15" customHeight="1" x14ac:dyDescent="0.2">
      <c r="A292" s="252">
        <v>3</v>
      </c>
      <c r="B292" s="233" t="s">
        <v>263</v>
      </c>
      <c r="C292" s="299" t="s">
        <v>264</v>
      </c>
      <c r="D292" s="254" t="s">
        <v>42</v>
      </c>
      <c r="E292" s="236">
        <v>1</v>
      </c>
      <c r="F292" s="236"/>
      <c r="G292" s="227">
        <f>E292*F292</f>
        <v>0</v>
      </c>
      <c r="I292" s="237"/>
      <c r="J292" s="237"/>
      <c r="K292" s="237"/>
      <c r="L292" s="237"/>
      <c r="M292" s="237"/>
    </row>
    <row r="293" spans="1:18" s="238" customFormat="1" ht="15" customHeight="1" x14ac:dyDescent="0.2">
      <c r="A293" s="252"/>
      <c r="B293" s="233"/>
      <c r="C293" s="299"/>
      <c r="D293" s="254"/>
      <c r="E293" s="236"/>
      <c r="F293" s="236"/>
      <c r="G293" s="236"/>
      <c r="I293" s="237"/>
      <c r="J293" s="237"/>
      <c r="K293" s="237"/>
      <c r="L293" s="237"/>
      <c r="M293" s="237"/>
    </row>
    <row r="294" spans="1:18" s="238" customFormat="1" ht="15" customHeight="1" x14ac:dyDescent="0.2">
      <c r="A294" s="252"/>
      <c r="B294" s="234" t="s">
        <v>265</v>
      </c>
      <c r="C294" s="256" t="s">
        <v>266</v>
      </c>
      <c r="E294" s="236"/>
      <c r="F294" s="236"/>
      <c r="G294" s="236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</row>
    <row r="295" spans="1:18" s="238" customFormat="1" ht="15" customHeight="1" x14ac:dyDescent="0.2">
      <c r="A295" s="252"/>
      <c r="B295" s="233"/>
      <c r="C295" s="269"/>
      <c r="D295" s="254"/>
      <c r="E295" s="236"/>
      <c r="F295" s="236"/>
      <c r="G295" s="211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</row>
    <row r="296" spans="1:18" s="262" customFormat="1" ht="15" customHeight="1" x14ac:dyDescent="0.2">
      <c r="A296" s="257">
        <v>4</v>
      </c>
      <c r="B296" s="258" t="s">
        <v>93</v>
      </c>
      <c r="C296" s="300" t="s">
        <v>267</v>
      </c>
      <c r="D296" s="259" t="s">
        <v>268</v>
      </c>
      <c r="E296" s="255">
        <f>G4+G43+G44+G45+G46+G47+G292</f>
        <v>0</v>
      </c>
      <c r="F296" s="241">
        <v>0.1</v>
      </c>
      <c r="G296" s="301">
        <f>E296*F296</f>
        <v>0</v>
      </c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</row>
    <row r="297" spans="1:18" s="238" customFormat="1" ht="15" customHeight="1" x14ac:dyDescent="0.2">
      <c r="A297" s="252"/>
      <c r="B297" s="234"/>
      <c r="C297" s="256"/>
      <c r="E297" s="236"/>
      <c r="F297" s="236"/>
      <c r="G297" s="211" t="str">
        <f>IF(ISBLANK(E297),"",IF(ISBLANK(F297),"",E297*F297))</f>
        <v/>
      </c>
      <c r="H297" s="237"/>
      <c r="I297" s="255"/>
      <c r="J297" s="237"/>
      <c r="K297" s="237"/>
      <c r="L297" s="237"/>
      <c r="M297" s="237"/>
      <c r="N297" s="237"/>
      <c r="O297" s="237"/>
      <c r="P297" s="237"/>
      <c r="Q297" s="237"/>
      <c r="R297" s="237"/>
    </row>
    <row r="298" spans="1:18" s="298" customFormat="1" ht="20.25" customHeight="1" x14ac:dyDescent="0.25">
      <c r="A298" s="246"/>
      <c r="B298" s="247"/>
      <c r="C298" s="247" t="s">
        <v>269</v>
      </c>
      <c r="D298" s="248"/>
      <c r="E298" s="240"/>
      <c r="F298" s="249"/>
      <c r="G298" s="250">
        <f>SUM(G288:G297)</f>
        <v>0</v>
      </c>
    </row>
    <row r="299" spans="1:18" s="221" customFormat="1" ht="18" customHeight="1" x14ac:dyDescent="0.2">
      <c r="A299" s="218"/>
      <c r="B299" s="219"/>
      <c r="C299" s="220"/>
      <c r="E299" s="222"/>
    </row>
  </sheetData>
  <sheetProtection selectLockedCells="1" selectUnlockedCells="1"/>
  <phoneticPr fontId="19" type="noConversion"/>
  <printOptions horizontalCentered="1"/>
  <pageMargins left="0.78749999999999998" right="0.19652777777777777" top="0.70902777777777781" bottom="0.70902777777777781" header="0.31527777777777777" footer="0.31527777777777777"/>
  <pageSetup paperSize="9" scale="83" firstPageNumber="0" orientation="portrait" horizontalDpi="300" verticalDpi="300" r:id="rId1"/>
  <headerFooter alignWithMargins="0">
    <oddHeader>&amp;L&amp;"Arial,Navadno"  P-298/14&amp;C  PZI&amp;RCesta na deponijo Mala Mežakla</oddHeader>
    <oddFooter>Stran &amp;P od &amp;N</oddFooter>
  </headerFooter>
  <rowBreaks count="3" manualBreakCount="3">
    <brk id="34" max="16383" man="1"/>
    <brk id="51" max="16383" man="1"/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2"/>
  <sheetViews>
    <sheetView view="pageBreakPreview" topLeftCell="A53" zoomScale="75" zoomScaleNormal="75" zoomScaleSheetLayoutView="75" workbookViewId="0">
      <pane ySplit="495"/>
      <selection activeCell="A53" sqref="A1:XFD1048576"/>
      <selection pane="bottomLeft" activeCell="B41" sqref="B41"/>
    </sheetView>
  </sheetViews>
  <sheetFormatPr defaultColWidth="11.5703125" defaultRowHeight="15" x14ac:dyDescent="0.2"/>
  <cols>
    <col min="1" max="1" width="9.7109375" style="302" customWidth="1"/>
    <col min="2" max="2" width="44.7109375" style="302" customWidth="1"/>
    <col min="3" max="3" width="4.5703125" style="237" customWidth="1"/>
    <col min="4" max="7" width="12.7109375" style="237" customWidth="1"/>
    <col min="8" max="8" width="13.140625" style="237" customWidth="1"/>
    <col min="9" max="255" width="9.140625" style="237" customWidth="1"/>
    <col min="256" max="16384" width="11.5703125" style="176"/>
  </cols>
  <sheetData>
    <row r="1" spans="1:255" s="158" customFormat="1" ht="24.95" customHeight="1" x14ac:dyDescent="0.3">
      <c r="A1" s="157"/>
      <c r="B1" s="157"/>
    </row>
    <row r="2" spans="1:255" s="163" customFormat="1" ht="24.95" customHeight="1" x14ac:dyDescent="0.3">
      <c r="A2" s="161" t="s">
        <v>0</v>
      </c>
      <c r="B2" s="162"/>
      <c r="C2" s="163" t="s">
        <v>1</v>
      </c>
      <c r="D2" s="166"/>
      <c r="E2" s="166"/>
      <c r="F2" s="166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</row>
    <row r="3" spans="1:255" s="163" customFormat="1" ht="24.95" customHeight="1" x14ac:dyDescent="0.3">
      <c r="A3" s="161" t="s">
        <v>2</v>
      </c>
      <c r="B3" s="161"/>
      <c r="D3" s="166"/>
      <c r="E3" s="166"/>
      <c r="F3" s="166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</row>
    <row r="4" spans="1:255" s="163" customFormat="1" ht="24.95" customHeight="1" x14ac:dyDescent="0.3">
      <c r="A4" s="162"/>
      <c r="B4" s="162"/>
      <c r="C4" s="167"/>
      <c r="D4" s="166"/>
      <c r="E4" s="166"/>
      <c r="F4" s="166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</row>
    <row r="5" spans="1:255" s="163" customFormat="1" ht="24.95" customHeight="1" x14ac:dyDescent="0.3">
      <c r="A5" s="162"/>
      <c r="B5" s="162"/>
      <c r="D5" s="166"/>
      <c r="E5" s="166"/>
      <c r="F5" s="166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</row>
    <row r="6" spans="1:255" s="163" customFormat="1" ht="24.95" customHeight="1" x14ac:dyDescent="0.3">
      <c r="A6" s="161" t="s">
        <v>3</v>
      </c>
      <c r="B6" s="162"/>
      <c r="D6" s="166"/>
      <c r="E6" s="166"/>
      <c r="F6" s="166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</row>
    <row r="7" spans="1:255" s="163" customFormat="1" ht="24.95" customHeight="1" x14ac:dyDescent="0.3">
      <c r="A7" s="161" t="s">
        <v>4</v>
      </c>
      <c r="B7" s="161"/>
      <c r="D7" s="166"/>
      <c r="E7" s="166"/>
      <c r="F7" s="166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</row>
    <row r="8" spans="1:255" s="163" customFormat="1" ht="24.95" customHeight="1" x14ac:dyDescent="0.3">
      <c r="A8" s="161"/>
      <c r="B8" s="161"/>
      <c r="D8" s="166"/>
      <c r="E8" s="166"/>
      <c r="F8" s="166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</row>
    <row r="9" spans="1:255" s="163" customFormat="1" ht="24.95" customHeight="1" x14ac:dyDescent="0.3">
      <c r="A9" s="168"/>
      <c r="B9" s="161"/>
      <c r="D9" s="166"/>
      <c r="E9" s="166"/>
      <c r="F9" s="166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  <c r="IO9" s="167"/>
      <c r="IP9" s="167"/>
      <c r="IQ9" s="167"/>
      <c r="IR9" s="167"/>
      <c r="IS9" s="167"/>
      <c r="IT9" s="167"/>
      <c r="IU9" s="167"/>
    </row>
    <row r="10" spans="1:255" s="163" customFormat="1" ht="24.95" customHeight="1" x14ac:dyDescent="0.3">
      <c r="A10" s="162" t="s">
        <v>5</v>
      </c>
      <c r="B10" s="161"/>
      <c r="D10" s="166"/>
      <c r="E10" s="166"/>
      <c r="F10" s="166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  <c r="IO10" s="167"/>
      <c r="IP10" s="167"/>
      <c r="IQ10" s="167"/>
      <c r="IR10" s="167"/>
      <c r="IS10" s="167"/>
      <c r="IT10" s="167"/>
      <c r="IU10" s="167"/>
    </row>
    <row r="11" spans="1:255" s="163" customFormat="1" ht="24.95" customHeight="1" x14ac:dyDescent="0.3">
      <c r="A11" s="162"/>
      <c r="B11" s="161"/>
      <c r="D11" s="166"/>
      <c r="E11" s="166"/>
      <c r="F11" s="166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  <c r="IM11" s="167"/>
      <c r="IN11" s="167"/>
      <c r="IO11" s="167"/>
      <c r="IP11" s="167"/>
      <c r="IQ11" s="167"/>
      <c r="IR11" s="167"/>
      <c r="IS11" s="167"/>
      <c r="IT11" s="167"/>
      <c r="IU11" s="167"/>
    </row>
    <row r="12" spans="1:255" s="163" customFormat="1" ht="24.95" customHeight="1" x14ac:dyDescent="0.3">
      <c r="A12" s="161"/>
      <c r="B12" s="161"/>
      <c r="D12" s="166"/>
      <c r="E12" s="166"/>
      <c r="F12" s="166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</row>
    <row r="13" spans="1:255" s="163" customFormat="1" ht="24.95" customHeight="1" x14ac:dyDescent="0.3">
      <c r="A13" s="161"/>
      <c r="B13" s="161"/>
      <c r="D13" s="166"/>
      <c r="E13" s="166"/>
      <c r="F13" s="166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</row>
    <row r="14" spans="1:255" s="163" customFormat="1" ht="24.95" customHeight="1" x14ac:dyDescent="0.3">
      <c r="A14" s="161"/>
      <c r="B14" s="161"/>
      <c r="D14" s="166"/>
      <c r="E14" s="166"/>
      <c r="F14" s="166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</row>
    <row r="15" spans="1:255" s="167" customFormat="1" ht="24.95" customHeight="1" x14ac:dyDescent="0.3">
      <c r="A15" s="170" t="s">
        <v>275</v>
      </c>
      <c r="B15" s="162"/>
      <c r="D15" s="173"/>
      <c r="E15" s="173"/>
      <c r="F15" s="173"/>
    </row>
    <row r="16" spans="1:255" s="163" customFormat="1" ht="24.95" customHeight="1" x14ac:dyDescent="0.3">
      <c r="A16" s="161"/>
      <c r="B16" s="161"/>
      <c r="D16" s="166"/>
      <c r="E16" s="166"/>
      <c r="F16" s="166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</row>
    <row r="17" spans="1:255" s="177" customFormat="1" ht="24.95" customHeight="1" x14ac:dyDescent="0.3">
      <c r="A17" s="175"/>
      <c r="B17" s="176"/>
      <c r="D17" s="180"/>
      <c r="E17" s="180"/>
      <c r="F17" s="180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  <c r="IU17" s="181"/>
    </row>
    <row r="18" spans="1:255" s="163" customFormat="1" ht="24.95" customHeight="1" x14ac:dyDescent="0.3">
      <c r="A18" s="161"/>
      <c r="B18" s="170" t="s">
        <v>271</v>
      </c>
      <c r="D18" s="166"/>
      <c r="E18" s="166"/>
      <c r="F18" s="166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  <c r="IO18" s="167"/>
      <c r="IP18" s="167"/>
      <c r="IQ18" s="167"/>
      <c r="IR18" s="167"/>
      <c r="IS18" s="167"/>
      <c r="IT18" s="167"/>
      <c r="IU18" s="167"/>
    </row>
    <row r="19" spans="1:255" s="163" customFormat="1" ht="24.95" customHeight="1" x14ac:dyDescent="0.3">
      <c r="A19" s="161"/>
      <c r="B19" s="162"/>
      <c r="D19" s="166"/>
      <c r="E19" s="166"/>
      <c r="F19" s="166"/>
      <c r="HQ19" s="167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  <c r="IO19" s="167"/>
      <c r="IP19" s="167"/>
      <c r="IQ19" s="167"/>
      <c r="IR19" s="167"/>
      <c r="IS19" s="167"/>
      <c r="IT19" s="167"/>
      <c r="IU19" s="167"/>
    </row>
    <row r="20" spans="1:255" s="163" customFormat="1" ht="24.95" customHeight="1" x14ac:dyDescent="0.3">
      <c r="A20" s="161"/>
      <c r="B20" s="161"/>
      <c r="D20" s="166"/>
      <c r="E20" s="166"/>
      <c r="F20" s="166"/>
      <c r="HQ20" s="167"/>
      <c r="HR20" s="167"/>
      <c r="HS20" s="167"/>
      <c r="HT20" s="167"/>
      <c r="HU20" s="167"/>
      <c r="HV20" s="167"/>
      <c r="HW20" s="167"/>
      <c r="HX20" s="167"/>
      <c r="HY20" s="167"/>
      <c r="HZ20" s="167"/>
      <c r="IA20" s="167"/>
      <c r="IB20" s="167"/>
      <c r="IC20" s="167"/>
      <c r="ID20" s="167"/>
      <c r="IE20" s="167"/>
      <c r="IF20" s="167"/>
      <c r="IG20" s="167"/>
      <c r="IH20" s="167"/>
      <c r="II20" s="167"/>
      <c r="IJ20" s="167"/>
      <c r="IK20" s="167"/>
      <c r="IL20" s="167"/>
      <c r="IM20" s="167"/>
      <c r="IN20" s="167"/>
      <c r="IO20" s="167"/>
      <c r="IP20" s="167"/>
      <c r="IQ20" s="167"/>
      <c r="IR20" s="167"/>
      <c r="IS20" s="167"/>
      <c r="IT20" s="167"/>
      <c r="IU20" s="167"/>
    </row>
    <row r="21" spans="1:255" s="163" customFormat="1" ht="24.95" customHeight="1" x14ac:dyDescent="0.3">
      <c r="A21" s="161"/>
      <c r="B21" s="161"/>
      <c r="D21" s="166"/>
      <c r="E21" s="166"/>
      <c r="F21" s="166"/>
      <c r="HQ21" s="167"/>
      <c r="HR21" s="167"/>
      <c r="HS21" s="167"/>
      <c r="HT21" s="167"/>
      <c r="HU21" s="167"/>
      <c r="HV21" s="167"/>
      <c r="HW21" s="167"/>
      <c r="HX21" s="167"/>
      <c r="HY21" s="167"/>
      <c r="HZ21" s="167"/>
      <c r="IA21" s="167"/>
      <c r="IB21" s="167"/>
      <c r="IC21" s="167"/>
      <c r="ID21" s="167"/>
      <c r="IE21" s="167"/>
      <c r="IF21" s="167"/>
      <c r="IG21" s="167"/>
      <c r="IH21" s="167"/>
      <c r="II21" s="167"/>
      <c r="IJ21" s="167"/>
      <c r="IK21" s="167"/>
      <c r="IL21" s="167"/>
      <c r="IM21" s="167"/>
      <c r="IN21" s="167"/>
      <c r="IO21" s="167"/>
      <c r="IP21" s="167"/>
      <c r="IQ21" s="167"/>
      <c r="IR21" s="167"/>
      <c r="IS21" s="167"/>
      <c r="IT21" s="167"/>
      <c r="IU21" s="167"/>
    </row>
    <row r="22" spans="1:255" s="163" customFormat="1" ht="24.95" customHeight="1" x14ac:dyDescent="0.3">
      <c r="A22" s="161"/>
      <c r="B22" s="161"/>
      <c r="D22" s="166"/>
      <c r="E22" s="166"/>
      <c r="F22" s="166"/>
      <c r="HQ22" s="167"/>
      <c r="HR22" s="167"/>
      <c r="HS22" s="167"/>
      <c r="HT22" s="167"/>
      <c r="HU22" s="167"/>
      <c r="HV22" s="167"/>
      <c r="HW22" s="167"/>
      <c r="HX22" s="167"/>
      <c r="HY22" s="167"/>
      <c r="HZ22" s="167"/>
      <c r="IA22" s="167"/>
      <c r="IB22" s="167"/>
      <c r="IC22" s="167"/>
      <c r="ID22" s="167"/>
      <c r="IE22" s="167"/>
      <c r="IF22" s="167"/>
      <c r="IG22" s="167"/>
      <c r="IH22" s="167"/>
      <c r="II22" s="167"/>
      <c r="IJ22" s="167"/>
      <c r="IK22" s="167"/>
      <c r="IL22" s="167"/>
      <c r="IM22" s="167"/>
      <c r="IN22" s="167"/>
      <c r="IO22" s="167"/>
      <c r="IP22" s="167"/>
      <c r="IQ22" s="167"/>
      <c r="IR22" s="167"/>
      <c r="IS22" s="167"/>
      <c r="IT22" s="167"/>
      <c r="IU22" s="167"/>
    </row>
    <row r="23" spans="1:255" s="163" customFormat="1" ht="24.95" customHeight="1" x14ac:dyDescent="0.3">
      <c r="A23" s="161"/>
      <c r="B23" s="161"/>
      <c r="D23" s="166"/>
      <c r="E23" s="166"/>
      <c r="F23" s="166"/>
      <c r="HQ23" s="167"/>
      <c r="HR23" s="167"/>
      <c r="HS23" s="167"/>
      <c r="HT23" s="167"/>
      <c r="HU23" s="167"/>
      <c r="HV23" s="167"/>
      <c r="HW23" s="167"/>
      <c r="HX23" s="167"/>
      <c r="HY23" s="167"/>
      <c r="HZ23" s="167"/>
      <c r="IA23" s="167"/>
      <c r="IB23" s="167"/>
      <c r="IC23" s="167"/>
      <c r="ID23" s="167"/>
      <c r="IE23" s="167"/>
      <c r="IF23" s="167"/>
      <c r="IG23" s="167"/>
      <c r="IH23" s="167"/>
      <c r="II23" s="167"/>
      <c r="IJ23" s="167"/>
      <c r="IK23" s="167"/>
      <c r="IL23" s="167"/>
      <c r="IM23" s="167"/>
      <c r="IN23" s="167"/>
      <c r="IO23" s="167"/>
      <c r="IP23" s="167"/>
      <c r="IQ23" s="167"/>
      <c r="IR23" s="167"/>
      <c r="IS23" s="167"/>
      <c r="IT23" s="167"/>
      <c r="IU23" s="167"/>
    </row>
    <row r="24" spans="1:255" s="163" customFormat="1" ht="24.95" customHeight="1" x14ac:dyDescent="0.3">
      <c r="A24" s="161"/>
      <c r="B24" s="161"/>
      <c r="D24" s="166"/>
      <c r="E24" s="166"/>
      <c r="F24" s="166"/>
      <c r="HQ24" s="167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  <c r="IG24" s="167"/>
      <c r="IH24" s="167"/>
      <c r="II24" s="167"/>
      <c r="IJ24" s="167"/>
      <c r="IK24" s="167"/>
      <c r="IL24" s="167"/>
      <c r="IM24" s="167"/>
      <c r="IN24" s="167"/>
      <c r="IO24" s="167"/>
      <c r="IP24" s="167"/>
      <c r="IQ24" s="167"/>
      <c r="IR24" s="167"/>
      <c r="IS24" s="167"/>
      <c r="IT24" s="167"/>
      <c r="IU24" s="167"/>
    </row>
    <row r="25" spans="1:255" s="163" customFormat="1" ht="24.95" customHeight="1" x14ac:dyDescent="0.3">
      <c r="A25" s="161"/>
      <c r="B25" s="161"/>
      <c r="D25" s="166"/>
      <c r="E25" s="166"/>
      <c r="F25" s="166"/>
      <c r="HQ25" s="167"/>
      <c r="HR25" s="167"/>
      <c r="HS25" s="167"/>
      <c r="HT25" s="167"/>
      <c r="HU25" s="167"/>
      <c r="HV25" s="167"/>
      <c r="HW25" s="167"/>
      <c r="HX25" s="167"/>
      <c r="HY25" s="167"/>
      <c r="HZ25" s="167"/>
      <c r="IA25" s="167"/>
      <c r="IB25" s="167"/>
      <c r="IC25" s="167"/>
      <c r="ID25" s="167"/>
      <c r="IE25" s="167"/>
      <c r="IF25" s="167"/>
      <c r="IG25" s="167"/>
      <c r="IH25" s="167"/>
      <c r="II25" s="167"/>
      <c r="IJ25" s="167"/>
      <c r="IK25" s="167"/>
      <c r="IL25" s="167"/>
      <c r="IM25" s="167"/>
      <c r="IN25" s="167"/>
      <c r="IO25" s="167"/>
      <c r="IP25" s="167"/>
      <c r="IQ25" s="167"/>
      <c r="IR25" s="167"/>
      <c r="IS25" s="167"/>
      <c r="IT25" s="167"/>
      <c r="IU25" s="167"/>
    </row>
    <row r="26" spans="1:255" s="163" customFormat="1" ht="24.95" customHeight="1" x14ac:dyDescent="0.3">
      <c r="A26" s="161"/>
      <c r="B26" s="161"/>
      <c r="D26" s="166"/>
      <c r="E26" s="166"/>
      <c r="F26" s="166"/>
      <c r="HQ26" s="167"/>
      <c r="HR26" s="167"/>
      <c r="HS26" s="167"/>
      <c r="HT26" s="167"/>
      <c r="HU26" s="167"/>
      <c r="HV26" s="167"/>
      <c r="HW26" s="167"/>
      <c r="HX26" s="167"/>
      <c r="HY26" s="167"/>
      <c r="HZ26" s="167"/>
      <c r="IA26" s="167"/>
      <c r="IB26" s="167"/>
      <c r="IC26" s="167"/>
      <c r="ID26" s="167"/>
      <c r="IE26" s="167"/>
      <c r="IF26" s="167"/>
      <c r="IG26" s="167"/>
      <c r="IH26" s="167"/>
      <c r="II26" s="167"/>
      <c r="IJ26" s="167"/>
      <c r="IK26" s="167"/>
      <c r="IL26" s="167"/>
      <c r="IM26" s="167"/>
      <c r="IN26" s="167"/>
      <c r="IO26" s="167"/>
      <c r="IP26" s="167"/>
      <c r="IQ26" s="167"/>
      <c r="IR26" s="167"/>
      <c r="IS26" s="167"/>
      <c r="IT26" s="167"/>
      <c r="IU26" s="167"/>
    </row>
    <row r="27" spans="1:255" s="163" customFormat="1" ht="24.95" customHeight="1" x14ac:dyDescent="0.3">
      <c r="A27" s="161"/>
      <c r="B27" s="161"/>
      <c r="D27" s="166"/>
      <c r="E27" s="166"/>
      <c r="F27" s="166"/>
      <c r="HQ27" s="167"/>
      <c r="HR27" s="167"/>
      <c r="HS27" s="167"/>
      <c r="HT27" s="167"/>
      <c r="HU27" s="167"/>
      <c r="HV27" s="167"/>
      <c r="HW27" s="167"/>
      <c r="HX27" s="167"/>
      <c r="HY27" s="167"/>
      <c r="HZ27" s="167"/>
      <c r="IA27" s="167"/>
      <c r="IB27" s="167"/>
      <c r="IC27" s="167"/>
      <c r="ID27" s="167"/>
      <c r="IE27" s="167"/>
      <c r="IF27" s="167"/>
      <c r="IG27" s="167"/>
      <c r="IH27" s="167"/>
      <c r="II27" s="167"/>
      <c r="IJ27" s="167"/>
      <c r="IK27" s="167"/>
      <c r="IL27" s="167"/>
      <c r="IM27" s="167"/>
      <c r="IN27" s="167"/>
      <c r="IO27" s="167"/>
      <c r="IP27" s="167"/>
      <c r="IQ27" s="167"/>
      <c r="IR27" s="167"/>
      <c r="IS27" s="167"/>
      <c r="IT27" s="167"/>
      <c r="IU27" s="167"/>
    </row>
    <row r="28" spans="1:255" s="163" customFormat="1" ht="24.95" customHeight="1" x14ac:dyDescent="0.3">
      <c r="A28" s="161"/>
      <c r="B28" s="161"/>
      <c r="D28" s="166"/>
      <c r="E28" s="166"/>
      <c r="F28" s="166"/>
      <c r="HQ28" s="167"/>
      <c r="HR28" s="167"/>
      <c r="HS28" s="167"/>
      <c r="HT28" s="167"/>
      <c r="HU28" s="167"/>
      <c r="HV28" s="167"/>
      <c r="HW28" s="167"/>
      <c r="HX28" s="167"/>
      <c r="HY28" s="167"/>
      <c r="HZ28" s="167"/>
      <c r="IA28" s="167"/>
      <c r="IB28" s="167"/>
      <c r="IC28" s="167"/>
      <c r="ID28" s="167"/>
      <c r="IE28" s="167"/>
      <c r="IF28" s="167"/>
      <c r="IG28" s="167"/>
      <c r="IH28" s="167"/>
      <c r="II28" s="167"/>
      <c r="IJ28" s="167"/>
      <c r="IK28" s="167"/>
      <c r="IL28" s="167"/>
      <c r="IM28" s="167"/>
      <c r="IN28" s="167"/>
      <c r="IO28" s="167"/>
      <c r="IP28" s="167"/>
      <c r="IQ28" s="167"/>
      <c r="IR28" s="167"/>
      <c r="IS28" s="167"/>
      <c r="IT28" s="167"/>
      <c r="IU28" s="167"/>
    </row>
    <row r="29" spans="1:255" s="167" customFormat="1" ht="24.95" customHeight="1" x14ac:dyDescent="0.3">
      <c r="A29" s="162"/>
      <c r="B29" s="162"/>
      <c r="C29" s="163"/>
      <c r="D29" s="173"/>
      <c r="E29" s="173"/>
      <c r="F29" s="173"/>
    </row>
    <row r="30" spans="1:255" s="167" customFormat="1" ht="24.95" customHeight="1" x14ac:dyDescent="0.3">
      <c r="A30" s="162"/>
      <c r="B30" s="162"/>
      <c r="C30" s="163"/>
      <c r="D30" s="173"/>
      <c r="E30" s="173"/>
      <c r="F30" s="173"/>
    </row>
    <row r="31" spans="1:255" s="167" customFormat="1" ht="24.95" customHeight="1" x14ac:dyDescent="0.3">
      <c r="A31" s="162"/>
      <c r="B31" s="162"/>
      <c r="C31" s="163"/>
      <c r="D31" s="173"/>
      <c r="E31" s="173"/>
      <c r="F31" s="173"/>
    </row>
    <row r="32" spans="1:255" s="167" customFormat="1" ht="24.95" customHeight="1" x14ac:dyDescent="0.3">
      <c r="A32" s="162"/>
      <c r="B32" s="162"/>
      <c r="C32" s="163"/>
      <c r="D32" s="173"/>
      <c r="E32" s="173"/>
      <c r="F32" s="173"/>
    </row>
    <row r="33" spans="1:255" s="167" customFormat="1" ht="24.95" customHeight="1" x14ac:dyDescent="0.3">
      <c r="A33" s="162" t="s">
        <v>8</v>
      </c>
      <c r="B33" s="162"/>
      <c r="C33" s="163"/>
      <c r="D33" s="173"/>
      <c r="E33" s="173"/>
      <c r="F33" s="173"/>
    </row>
    <row r="34" spans="1:255" s="158" customFormat="1" ht="24.95" customHeight="1" x14ac:dyDescent="0.3">
      <c r="A34" s="157"/>
      <c r="B34" s="157"/>
    </row>
    <row r="35" spans="1:255" s="184" customFormat="1" ht="24.95" customHeight="1" x14ac:dyDescent="0.2">
      <c r="A35" s="183"/>
      <c r="B35" s="183"/>
    </row>
    <row r="36" spans="1:255" s="184" customFormat="1" ht="24.95" customHeight="1" x14ac:dyDescent="0.2">
      <c r="A36" s="183"/>
      <c r="B36" s="183"/>
    </row>
    <row r="37" spans="1:255" s="184" customFormat="1" ht="24.95" customHeight="1" x14ac:dyDescent="0.2">
      <c r="A37" s="183"/>
      <c r="B37" s="183"/>
    </row>
    <row r="38" spans="1:255" s="184" customFormat="1" ht="24.95" customHeight="1" x14ac:dyDescent="0.2">
      <c r="A38" s="183"/>
      <c r="B38" s="183"/>
    </row>
    <row r="39" spans="1:255" s="184" customFormat="1" ht="24.95" customHeight="1" x14ac:dyDescent="0.2">
      <c r="A39" s="183"/>
      <c r="B39" s="183"/>
    </row>
    <row r="40" spans="1:255" s="192" customFormat="1" ht="24.95" customHeight="1" x14ac:dyDescent="0.2">
      <c r="A40" s="187"/>
      <c r="B40" s="188" t="s">
        <v>9</v>
      </c>
      <c r="C40" s="189"/>
      <c r="D40" s="191"/>
      <c r="E40" s="191"/>
      <c r="F40" s="191"/>
      <c r="HQ40" s="193"/>
      <c r="HR40" s="193"/>
      <c r="HS40" s="193"/>
      <c r="HT40" s="193"/>
      <c r="HU40" s="193"/>
      <c r="HV40" s="193"/>
      <c r="HW40" s="193"/>
      <c r="HX40" s="193"/>
      <c r="HY40" s="193"/>
      <c r="HZ40" s="193"/>
      <c r="IA40" s="193"/>
      <c r="IB40" s="193"/>
      <c r="IC40" s="193"/>
      <c r="ID40" s="193"/>
      <c r="IE40" s="193"/>
      <c r="IF40" s="193"/>
      <c r="IG40" s="193"/>
      <c r="IH40" s="193"/>
      <c r="II40" s="193"/>
      <c r="IJ40" s="193"/>
      <c r="IK40" s="193"/>
      <c r="IL40" s="193"/>
      <c r="IM40" s="193"/>
      <c r="IN40" s="193"/>
      <c r="IO40" s="193"/>
      <c r="IP40" s="193"/>
      <c r="IQ40" s="193"/>
      <c r="IR40" s="193"/>
      <c r="IS40" s="193"/>
      <c r="IT40" s="193"/>
      <c r="IU40" s="193"/>
    </row>
    <row r="41" spans="1:255" s="192" customFormat="1" ht="24.95" customHeight="1" x14ac:dyDescent="0.2">
      <c r="A41" s="187"/>
      <c r="B41" s="303" t="s">
        <v>277</v>
      </c>
      <c r="C41" s="189"/>
      <c r="D41" s="191"/>
      <c r="E41" s="191"/>
      <c r="F41" s="191"/>
      <c r="HQ41" s="193"/>
      <c r="HR41" s="193"/>
      <c r="HS41" s="193"/>
      <c r="HT41" s="193"/>
      <c r="HU41" s="193"/>
      <c r="HV41" s="193"/>
      <c r="HW41" s="193"/>
      <c r="HX41" s="193"/>
      <c r="HY41" s="193"/>
      <c r="HZ41" s="193"/>
      <c r="IA41" s="193"/>
      <c r="IB41" s="193"/>
      <c r="IC41" s="193"/>
      <c r="ID41" s="193"/>
      <c r="IE41" s="193"/>
      <c r="IF41" s="193"/>
      <c r="IG41" s="193"/>
      <c r="IH41" s="193"/>
      <c r="II41" s="193"/>
      <c r="IJ41" s="193"/>
      <c r="IK41" s="193"/>
      <c r="IL41" s="193"/>
      <c r="IM41" s="193"/>
      <c r="IN41" s="193"/>
      <c r="IO41" s="193"/>
      <c r="IP41" s="193"/>
      <c r="IQ41" s="193"/>
      <c r="IR41" s="193"/>
      <c r="IS41" s="193"/>
      <c r="IT41" s="193"/>
      <c r="IU41" s="193"/>
    </row>
    <row r="42" spans="1:255" s="200" customFormat="1" ht="24.95" customHeight="1" x14ac:dyDescent="0.25">
      <c r="A42" s="195"/>
      <c r="B42" s="195"/>
      <c r="C42" s="196"/>
      <c r="D42" s="149" t="s">
        <v>272</v>
      </c>
      <c r="E42" s="149" t="s">
        <v>273</v>
      </c>
      <c r="F42" s="149"/>
      <c r="G42" s="149" t="s">
        <v>274</v>
      </c>
      <c r="H42" s="176"/>
      <c r="HQ42" s="201"/>
      <c r="HR42" s="201"/>
      <c r="HS42" s="201"/>
      <c r="HT42" s="201"/>
      <c r="HU42" s="201"/>
      <c r="HV42" s="201"/>
      <c r="HW42" s="201"/>
      <c r="HX42" s="201"/>
      <c r="HY42" s="201"/>
      <c r="HZ42" s="201"/>
      <c r="IA42" s="201"/>
      <c r="IB42" s="201"/>
      <c r="IC42" s="201"/>
      <c r="ID42" s="201"/>
      <c r="IE42" s="201"/>
      <c r="IF42" s="201"/>
      <c r="IG42" s="201"/>
      <c r="IH42" s="201"/>
      <c r="II42" s="201"/>
      <c r="IJ42" s="201"/>
      <c r="IK42" s="201"/>
      <c r="IL42" s="201"/>
      <c r="IM42" s="201"/>
      <c r="IN42" s="201"/>
      <c r="IO42" s="201"/>
      <c r="IP42" s="201"/>
      <c r="IQ42" s="201"/>
      <c r="IR42" s="201"/>
      <c r="IS42" s="201"/>
      <c r="IT42" s="201"/>
      <c r="IU42" s="201"/>
    </row>
    <row r="43" spans="1:255" s="200" customFormat="1" ht="24.95" customHeight="1" x14ac:dyDescent="0.25">
      <c r="A43" s="202" t="s">
        <v>10</v>
      </c>
      <c r="B43" s="202" t="s">
        <v>11</v>
      </c>
      <c r="C43" s="203"/>
      <c r="D43" s="205">
        <f>'P298-1.etapa'!G42</f>
        <v>0</v>
      </c>
      <c r="E43" s="205">
        <f>'P298-2.etapa'!G42</f>
        <v>0</v>
      </c>
      <c r="F43" s="205"/>
      <c r="G43" s="205">
        <f t="shared" ref="G43:G49" si="0">D43+E43+F43</f>
        <v>0</v>
      </c>
      <c r="HT43" s="201"/>
      <c r="HU43" s="201"/>
      <c r="HV43" s="201"/>
      <c r="HW43" s="201"/>
      <c r="HX43" s="201"/>
      <c r="HY43" s="201"/>
      <c r="HZ43" s="201"/>
      <c r="IA43" s="201"/>
      <c r="IB43" s="201"/>
      <c r="IC43" s="201"/>
      <c r="ID43" s="201"/>
      <c r="IE43" s="201"/>
      <c r="IF43" s="201"/>
      <c r="IG43" s="201"/>
      <c r="IH43" s="201"/>
      <c r="II43" s="201"/>
      <c r="IJ43" s="201"/>
      <c r="IK43" s="201"/>
      <c r="IL43" s="201"/>
      <c r="IM43" s="201"/>
      <c r="IN43" s="201"/>
      <c r="IO43" s="201"/>
      <c r="IP43" s="201"/>
      <c r="IQ43" s="201"/>
      <c r="IR43" s="201"/>
      <c r="IS43" s="201"/>
      <c r="IT43" s="201"/>
      <c r="IU43" s="201"/>
    </row>
    <row r="44" spans="1:255" s="201" customFormat="1" ht="24.95" customHeight="1" x14ac:dyDescent="0.25">
      <c r="A44" s="202" t="s">
        <v>12</v>
      </c>
      <c r="B44" s="206" t="s">
        <v>13</v>
      </c>
      <c r="C44" s="204"/>
      <c r="D44" s="205">
        <f>'P298-1.etapa'!G43</f>
        <v>0</v>
      </c>
      <c r="E44" s="205">
        <f>'P298-2.etapa'!G43</f>
        <v>0</v>
      </c>
      <c r="F44" s="205"/>
      <c r="G44" s="205">
        <f t="shared" si="0"/>
        <v>0</v>
      </c>
    </row>
    <row r="45" spans="1:255" s="200" customFormat="1" ht="24.95" customHeight="1" x14ac:dyDescent="0.25">
      <c r="A45" s="202" t="s">
        <v>14</v>
      </c>
      <c r="B45" s="202" t="s">
        <v>15</v>
      </c>
      <c r="C45" s="203"/>
      <c r="D45" s="205">
        <f>'P298-1.etapa'!G44</f>
        <v>0</v>
      </c>
      <c r="E45" s="205">
        <f>'P298-2.etapa'!G44</f>
        <v>0</v>
      </c>
      <c r="F45" s="205"/>
      <c r="G45" s="205">
        <f t="shared" si="0"/>
        <v>0</v>
      </c>
      <c r="HT45" s="201"/>
      <c r="HU45" s="201"/>
      <c r="HV45" s="201"/>
      <c r="HW45" s="201"/>
      <c r="HX45" s="201"/>
      <c r="HY45" s="201"/>
      <c r="HZ45" s="201"/>
      <c r="IA45" s="201"/>
      <c r="IB45" s="201"/>
      <c r="IC45" s="201"/>
      <c r="ID45" s="201"/>
      <c r="IE45" s="201"/>
      <c r="IF45" s="201"/>
      <c r="IG45" s="201"/>
      <c r="IH45" s="201"/>
      <c r="II45" s="201"/>
      <c r="IJ45" s="201"/>
      <c r="IK45" s="201"/>
      <c r="IL45" s="201"/>
      <c r="IM45" s="201"/>
      <c r="IN45" s="201"/>
      <c r="IO45" s="201"/>
      <c r="IP45" s="201"/>
      <c r="IQ45" s="201"/>
      <c r="IR45" s="201"/>
      <c r="IS45" s="201"/>
      <c r="IT45" s="201"/>
      <c r="IU45" s="201"/>
    </row>
    <row r="46" spans="1:255" s="200" customFormat="1" ht="24.95" customHeight="1" x14ac:dyDescent="0.25">
      <c r="A46" s="202" t="s">
        <v>16</v>
      </c>
      <c r="B46" s="202" t="s">
        <v>17</v>
      </c>
      <c r="C46" s="203"/>
      <c r="D46" s="205">
        <f>'P298-1.etapa'!G45</f>
        <v>0</v>
      </c>
      <c r="E46" s="205">
        <f>'P298-2.etapa'!G45</f>
        <v>0</v>
      </c>
      <c r="F46" s="205"/>
      <c r="G46" s="205">
        <f t="shared" si="0"/>
        <v>0</v>
      </c>
      <c r="HT46" s="201"/>
      <c r="HU46" s="201"/>
      <c r="HV46" s="201"/>
      <c r="HW46" s="201"/>
      <c r="HX46" s="201"/>
      <c r="HY46" s="201"/>
      <c r="HZ46" s="201"/>
      <c r="IA46" s="201"/>
      <c r="IB46" s="201"/>
      <c r="IC46" s="201"/>
      <c r="ID46" s="201"/>
      <c r="IE46" s="201"/>
      <c r="IF46" s="201"/>
      <c r="IG46" s="201"/>
      <c r="IH46" s="201"/>
      <c r="II46" s="201"/>
      <c r="IJ46" s="201"/>
      <c r="IK46" s="201"/>
      <c r="IL46" s="201"/>
      <c r="IM46" s="201"/>
      <c r="IN46" s="201"/>
      <c r="IO46" s="201"/>
      <c r="IP46" s="201"/>
      <c r="IQ46" s="201"/>
      <c r="IR46" s="201"/>
      <c r="IS46" s="201"/>
      <c r="IT46" s="201"/>
      <c r="IU46" s="201"/>
    </row>
    <row r="47" spans="1:255" s="200" customFormat="1" ht="24.95" customHeight="1" x14ac:dyDescent="0.25">
      <c r="A47" s="202" t="s">
        <v>18</v>
      </c>
      <c r="B47" s="202" t="s">
        <v>19</v>
      </c>
      <c r="C47" s="203"/>
      <c r="D47" s="205">
        <f>'P298-1.etapa'!G46</f>
        <v>0</v>
      </c>
      <c r="E47" s="205">
        <f>'P298-2.etapa'!G46</f>
        <v>0</v>
      </c>
      <c r="F47" s="205"/>
      <c r="G47" s="205">
        <f t="shared" si="0"/>
        <v>0</v>
      </c>
      <c r="HT47" s="201"/>
      <c r="HU47" s="201"/>
      <c r="HV47" s="201"/>
      <c r="HW47" s="201"/>
      <c r="HX47" s="201"/>
      <c r="HY47" s="201"/>
      <c r="HZ47" s="201"/>
      <c r="IA47" s="201"/>
      <c r="IB47" s="201"/>
      <c r="IC47" s="201"/>
      <c r="ID47" s="201"/>
      <c r="IE47" s="201"/>
      <c r="IF47" s="201"/>
      <c r="IG47" s="201"/>
      <c r="IH47" s="201"/>
      <c r="II47" s="201"/>
      <c r="IJ47" s="201"/>
      <c r="IK47" s="201"/>
      <c r="IL47" s="201"/>
      <c r="IM47" s="201"/>
      <c r="IN47" s="201"/>
      <c r="IO47" s="201"/>
      <c r="IP47" s="201"/>
      <c r="IQ47" s="201"/>
      <c r="IR47" s="201"/>
      <c r="IS47" s="201"/>
      <c r="IT47" s="201"/>
      <c r="IU47" s="201"/>
    </row>
    <row r="48" spans="1:255" s="200" customFormat="1" ht="24.95" customHeight="1" x14ac:dyDescent="0.25">
      <c r="A48" s="202" t="s">
        <v>20</v>
      </c>
      <c r="B48" s="202" t="s">
        <v>21</v>
      </c>
      <c r="C48" s="203"/>
      <c r="D48" s="205">
        <f>'P298-1.etapa'!G47</f>
        <v>0</v>
      </c>
      <c r="E48" s="205">
        <f>'P298-2.etapa'!G47</f>
        <v>0</v>
      </c>
      <c r="F48" s="205"/>
      <c r="G48" s="205">
        <f t="shared" si="0"/>
        <v>0</v>
      </c>
      <c r="HT48" s="201"/>
      <c r="HU48" s="201"/>
      <c r="HV48" s="201"/>
      <c r="HW48" s="201"/>
      <c r="HX48" s="201"/>
      <c r="HY48" s="201"/>
      <c r="HZ48" s="201"/>
      <c r="IA48" s="201"/>
      <c r="IB48" s="201"/>
      <c r="IC48" s="201"/>
      <c r="ID48" s="201"/>
      <c r="IE48" s="201"/>
      <c r="IF48" s="201"/>
      <c r="IG48" s="201"/>
      <c r="IH48" s="201"/>
      <c r="II48" s="201"/>
      <c r="IJ48" s="201"/>
      <c r="IK48" s="201"/>
      <c r="IL48" s="201"/>
      <c r="IM48" s="201"/>
      <c r="IN48" s="201"/>
      <c r="IO48" s="201"/>
      <c r="IP48" s="201"/>
      <c r="IQ48" s="201"/>
      <c r="IR48" s="201"/>
      <c r="IS48" s="201"/>
      <c r="IT48" s="201"/>
      <c r="IU48" s="201"/>
    </row>
    <row r="49" spans="1:255" s="200" customFormat="1" ht="24.95" customHeight="1" x14ac:dyDescent="0.25">
      <c r="A49" s="202" t="s">
        <v>22</v>
      </c>
      <c r="B49" s="202" t="s">
        <v>23</v>
      </c>
      <c r="C49" s="203"/>
      <c r="D49" s="205">
        <f>'P298-1.etapa'!G48</f>
        <v>0</v>
      </c>
      <c r="E49" s="205">
        <f>'P298-2.etapa'!G48</f>
        <v>0</v>
      </c>
      <c r="F49" s="205"/>
      <c r="G49" s="205">
        <f t="shared" si="0"/>
        <v>0</v>
      </c>
      <c r="HT49" s="201"/>
      <c r="HU49" s="201"/>
      <c r="HV49" s="201"/>
      <c r="HW49" s="201"/>
      <c r="HX49" s="201"/>
      <c r="HY49" s="201"/>
      <c r="HZ49" s="201"/>
      <c r="IA49" s="201"/>
      <c r="IB49" s="201"/>
      <c r="IC49" s="201"/>
      <c r="ID49" s="201"/>
      <c r="IE49" s="201"/>
      <c r="IF49" s="201"/>
      <c r="IG49" s="201"/>
      <c r="IH49" s="201"/>
      <c r="II49" s="201"/>
      <c r="IJ49" s="201"/>
      <c r="IK49" s="201"/>
      <c r="IL49" s="201"/>
      <c r="IM49" s="201"/>
      <c r="IN49" s="201"/>
      <c r="IO49" s="201"/>
      <c r="IP49" s="201"/>
      <c r="IQ49" s="201"/>
      <c r="IR49" s="201"/>
      <c r="IS49" s="201"/>
      <c r="IT49" s="201"/>
      <c r="IU49" s="201"/>
    </row>
    <row r="50" spans="1:255" s="209" customFormat="1" ht="24.95" customHeight="1" x14ac:dyDescent="0.25">
      <c r="A50" s="208"/>
      <c r="B50" s="208"/>
      <c r="D50" s="211"/>
      <c r="E50" s="211"/>
      <c r="F50" s="211"/>
      <c r="G50" s="211"/>
    </row>
    <row r="51" spans="1:255" s="209" customFormat="1" ht="24.95" customHeight="1" x14ac:dyDescent="0.25">
      <c r="A51" s="213"/>
      <c r="B51" s="214" t="s">
        <v>24</v>
      </c>
      <c r="C51" s="215"/>
      <c r="D51" s="217">
        <f>SUM(D43:D49)</f>
        <v>0</v>
      </c>
      <c r="E51" s="217">
        <f>SUM(E43:E49)</f>
        <v>0</v>
      </c>
      <c r="F51" s="217"/>
      <c r="G51" s="217">
        <f>SUM(G43:G49)</f>
        <v>0</v>
      </c>
    </row>
    <row r="52" spans="1:255" s="184" customFormat="1" ht="24.95" customHeight="1" x14ac:dyDescent="0.2">
      <c r="A52" s="183"/>
      <c r="B52" s="183"/>
    </row>
  </sheetData>
  <sheetProtection selectLockedCells="1" selectUnlockedCells="1"/>
  <phoneticPr fontId="19" type="noConversion"/>
  <printOptions horizontalCentered="1"/>
  <pageMargins left="0.78749999999999998" right="0.19652777777777777" top="0.7104166666666667" bottom="0.7104166666666667" header="0.31527777777777777" footer="0.31527777777777777"/>
  <pageSetup paperSize="9" scale="80" firstPageNumber="0" orientation="portrait" horizontalDpi="300" verticalDpi="300" r:id="rId1"/>
  <headerFooter alignWithMargins="0">
    <oddHeader>&amp;L&amp;"Arial,Navadno"  P-298/14&amp;C  PZI&amp;RCesta na deponijo Mala Mežakla</oddHeader>
    <oddFooter>Stran &amp;P od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7</vt:i4>
      </vt:variant>
    </vt:vector>
  </HeadingPairs>
  <TitlesOfParts>
    <vt:vector size="10" baseType="lpstr">
      <vt:lpstr>P298-1.etapa</vt:lpstr>
      <vt:lpstr>P298-2.etapa</vt:lpstr>
      <vt:lpstr>P298-rekapitulacija</vt:lpstr>
      <vt:lpstr>'P298-2.etapa'!Excel_BuiltIn_Print_Area</vt:lpstr>
      <vt:lpstr>'P298-rekapitulacija'!Excel_BuiltIn_Print_Area</vt:lpstr>
      <vt:lpstr>'P298-2.etapa'!Excel_BuiltIn_Print_Titles</vt:lpstr>
      <vt:lpstr>'P298-1.etapa'!Področje_tiskanja</vt:lpstr>
      <vt:lpstr>'P298-2.etapa'!Področje_tiskanja</vt:lpstr>
      <vt:lpstr>'P298-1.etapa'!Tiskanje_naslovov</vt:lpstr>
      <vt:lpstr>'P298-2.etapa'!Tiskanje_naslovov</vt:lpstr>
    </vt:vector>
  </TitlesOfParts>
  <Company>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</dc:creator>
  <cp:lastModifiedBy>Tea Jenkole</cp:lastModifiedBy>
  <cp:lastPrinted>2014-07-21T19:38:58Z</cp:lastPrinted>
  <dcterms:created xsi:type="dcterms:W3CDTF">2014-07-17T09:38:19Z</dcterms:created>
  <dcterms:modified xsi:type="dcterms:W3CDTF">2014-07-22T09:57:10Z</dcterms:modified>
</cp:coreProperties>
</file>