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\Documents\Javna naročila\2017\Gradnje\Oproni zid - Murova\"/>
    </mc:Choice>
  </mc:AlternateContent>
  <bookViews>
    <workbookView xWindow="0" yWindow="0" windowWidth="28800" windowHeight="13485" activeTab="2"/>
  </bookViews>
  <sheets>
    <sheet name="Odsek 1" sheetId="2" r:id="rId1"/>
    <sheet name="Odsek 2" sheetId="3" r:id="rId2"/>
    <sheet name="Rekapitulacija" sheetId="4" r:id="rId3"/>
  </sheets>
  <definedNames>
    <definedName name="_xlnm.Print_Area" localSheetId="0">'Odsek 1'!$A$1:$F$98</definedName>
  </definedNames>
  <calcPr calcId="152511"/>
</workbook>
</file>

<file path=xl/calcChain.xml><?xml version="1.0" encoding="utf-8"?>
<calcChain xmlns="http://schemas.openxmlformats.org/spreadsheetml/2006/main">
  <c r="D14" i="4" l="1"/>
  <c r="D12" i="4"/>
  <c r="D10" i="4"/>
  <c r="D8" i="4"/>
  <c r="D6" i="4"/>
  <c r="F86" i="3"/>
  <c r="F84" i="3"/>
  <c r="F82" i="3"/>
  <c r="F78" i="3"/>
  <c r="F79" i="3" s="1"/>
  <c r="F9" i="3" s="1"/>
  <c r="F73" i="3"/>
  <c r="F74" i="3" s="1"/>
  <c r="F8" i="3" s="1"/>
  <c r="F71" i="3"/>
  <c r="F66" i="3"/>
  <c r="F64" i="3"/>
  <c r="F62" i="3"/>
  <c r="F60" i="3"/>
  <c r="F58" i="3"/>
  <c r="F56" i="3"/>
  <c r="F67" i="3" s="1"/>
  <c r="F7" i="3" s="1"/>
  <c r="F52" i="3"/>
  <c r="F50" i="3"/>
  <c r="F48" i="3"/>
  <c r="F53" i="3" s="1"/>
  <c r="F6" i="3" s="1"/>
  <c r="F44" i="3"/>
  <c r="D42" i="3"/>
  <c r="D40" i="3" s="1"/>
  <c r="F40" i="3" s="1"/>
  <c r="F38" i="3"/>
  <c r="F36" i="3"/>
  <c r="F34" i="3"/>
  <c r="F28" i="3"/>
  <c r="F26" i="3"/>
  <c r="F24" i="3"/>
  <c r="F22" i="3"/>
  <c r="F20" i="3"/>
  <c r="F18" i="3"/>
  <c r="F88" i="3" l="1"/>
  <c r="F10" i="3" s="1"/>
  <c r="F29" i="3"/>
  <c r="F4" i="3" s="1"/>
  <c r="F42" i="3"/>
  <c r="F45" i="3" s="1"/>
  <c r="F5" i="3" l="1"/>
  <c r="F92" i="3"/>
  <c r="F94" i="3" s="1"/>
  <c r="F11" i="3" s="1"/>
  <c r="F12" i="3" l="1"/>
  <c r="F75" i="2" l="1"/>
  <c r="F81" i="2" l="1"/>
  <c r="F82" i="2" s="1"/>
  <c r="F9" i="2" s="1"/>
  <c r="A8" i="2"/>
  <c r="A7" i="2"/>
  <c r="A6" i="2"/>
  <c r="D42" i="2"/>
  <c r="D44" i="2"/>
  <c r="F50" i="2" l="1"/>
  <c r="F38" i="2"/>
  <c r="D40" i="2"/>
  <c r="F26" i="2"/>
  <c r="F24" i="2"/>
  <c r="F22" i="2"/>
  <c r="F20" i="2"/>
  <c r="F18" i="2"/>
  <c r="F68" i="2" l="1"/>
  <c r="F36" i="2" l="1"/>
  <c r="F89" i="2"/>
  <c r="F87" i="2"/>
  <c r="F85" i="2"/>
  <c r="F73" i="2"/>
  <c r="F77" i="2" s="1"/>
  <c r="F66" i="2"/>
  <c r="F64" i="2"/>
  <c r="F44" i="2"/>
  <c r="F34" i="2"/>
  <c r="F28" i="2"/>
  <c r="F52" i="2"/>
  <c r="F91" i="2" l="1"/>
  <c r="F10" i="2" l="1"/>
  <c r="F42" i="2"/>
  <c r="F40" i="2"/>
  <c r="F29" i="2"/>
  <c r="F8" i="2" l="1"/>
  <c r="F45" i="2"/>
  <c r="F5" i="2" s="1"/>
  <c r="F4" i="2"/>
  <c r="F54" i="2" l="1"/>
  <c r="F58" i="2" l="1"/>
  <c r="F48" i="2"/>
  <c r="F62" i="2"/>
  <c r="F60" i="2"/>
  <c r="F69" i="2" l="1"/>
  <c r="F55" i="2"/>
  <c r="F6" i="2" s="1"/>
  <c r="F95" i="2" l="1"/>
  <c r="F97" i="2" s="1"/>
  <c r="F11" i="2" s="1"/>
  <c r="F7" i="2"/>
  <c r="F12" i="2" l="1"/>
</calcChain>
</file>

<file path=xl/sharedStrings.xml><?xml version="1.0" encoding="utf-8"?>
<sst xmlns="http://schemas.openxmlformats.org/spreadsheetml/2006/main" count="252" uniqueCount="78">
  <si>
    <t>m3</t>
  </si>
  <si>
    <t>m2</t>
  </si>
  <si>
    <t>kg</t>
  </si>
  <si>
    <t>m1</t>
  </si>
  <si>
    <t>kom</t>
  </si>
  <si>
    <t>ZEMELJSKA DELA</t>
  </si>
  <si>
    <t>ZIDARSKA DELA</t>
  </si>
  <si>
    <t>OGRAJA</t>
  </si>
  <si>
    <t>PREDDELA IN RUŠITVE</t>
  </si>
  <si>
    <t>Zakoličba zidu</t>
  </si>
  <si>
    <t>m³</t>
  </si>
  <si>
    <t>m²</t>
  </si>
  <si>
    <t>m¹</t>
  </si>
  <si>
    <t>TESARSKA DELA</t>
  </si>
  <si>
    <t>Nabava, dobava in montaža robnih letev 2 x 2 cm ( v opažu ) za zaokrožitev ostrih vogalov</t>
  </si>
  <si>
    <t>Dobava in postavitev rebrastih žic iz visokovrednega naravno trdega jekla B St 500 S s premerom do 12 mm, za enostavno ojačitev</t>
  </si>
  <si>
    <t>Dobava in vgraditev cementnega betona C 25/30 X C 2 - temelji</t>
  </si>
  <si>
    <r>
      <t xml:space="preserve"> *Opomba</t>
    </r>
    <r>
      <rPr>
        <i/>
        <sz val="10"/>
        <color rgb="FF000000"/>
        <rFont val="Arial"/>
        <family val="2"/>
        <charset val="238"/>
      </rPr>
      <t>: Vsa zemeljska dela in transporti izkopanih materialov se obračunajo po prostornini zemljine v raščenem stanju.nadomesti z ustreznim tamponskim materialom.</t>
    </r>
  </si>
  <si>
    <r>
      <t xml:space="preserve"> *</t>
    </r>
    <r>
      <rPr>
        <i/>
        <sz val="10"/>
        <color rgb="FF000000"/>
        <rFont val="Arial"/>
        <family val="2"/>
        <charset val="238"/>
      </rPr>
      <t xml:space="preserve"> V primeru da se ob izkopu pokaže da je v tamponskem nasutju obstoječe ceste žlindra, se žlindra v meji obdelave v celoti odstrani in nadomesti z ustreznim tamponskim materialom.</t>
    </r>
  </si>
  <si>
    <t>Izdelava dvostranskega vezanega opaža za raven zid, visok do 2.0 m</t>
  </si>
  <si>
    <t>skupaj</t>
  </si>
  <si>
    <t>REKAPITULACIJA</t>
  </si>
  <si>
    <t>I.</t>
  </si>
  <si>
    <t>II.</t>
  </si>
  <si>
    <t>IV.</t>
  </si>
  <si>
    <t>V.</t>
  </si>
  <si>
    <t>BETONSKA DELA</t>
  </si>
  <si>
    <t>VI.</t>
  </si>
  <si>
    <t>VII.</t>
  </si>
  <si>
    <t>VIII.</t>
  </si>
  <si>
    <t>III.</t>
  </si>
  <si>
    <t>DRENAŽA IN ODVODNJAVANJE</t>
  </si>
  <si>
    <t>1.</t>
  </si>
  <si>
    <t>2.</t>
  </si>
  <si>
    <t>3.</t>
  </si>
  <si>
    <t>4.</t>
  </si>
  <si>
    <t>5.</t>
  </si>
  <si>
    <t>6.</t>
  </si>
  <si>
    <t>Dobava in postavitev rebrastih žic iz visokovrednega naravno trdega jekla B St 500 S s premerom nad 14 mm, za enostavno ojačitev</t>
  </si>
  <si>
    <t>Dobava in postavitev armaturne mreže iz vlečene jeklene žice B 500 A, s premerom &gt; od 4 in &lt; od 12 mm za enostavno ojačitev</t>
  </si>
  <si>
    <t>Izdelava dvostranskega vezanega opaža za raven temelj skupaj s točkovnimi, visoki 0.5 m</t>
  </si>
  <si>
    <t>Nepredvidena dela - z vpisom v gradbeni dnevnik in potrditvijo nadzornega organa - predvidi se 5%  od vseh del.</t>
  </si>
  <si>
    <t xml:space="preserve">PREDDELA </t>
  </si>
  <si>
    <t>Organizacija gradbišča, vključno s postavitvami označb, pomožnih gradbiščnih prostorov, ograje, pridobivanjem dovoljenj za zaporo ceste,... - Prilagoditi danosti terena, možnemu dostopu in zahtevam razpisne in projektne dokumentacije</t>
  </si>
  <si>
    <t>kpl</t>
  </si>
  <si>
    <t>Identifikacija in zakoličba vseh obstoječih komunalnih in energetskih vodov na območju izvedbe del, s sodelovanjem strokovnih služb investitorja.</t>
  </si>
  <si>
    <t>Evidenca, vnos sprememb v PZI dokumentacijo za potrebe izdelave PID dokumentacije</t>
  </si>
  <si>
    <t>Izdelava končnega geodetskega posnetka izvedenih del</t>
  </si>
  <si>
    <t>SKUPAJ OPORNI ZID ODSEK 1</t>
  </si>
  <si>
    <t>Dobava in vgraditev cementnega betona C 30/37, XC 4, XD3, XF2 - stena</t>
  </si>
  <si>
    <t>Priklop drenaže v ponikovalnico ali obstoječo meteorno kanalizacijo</t>
  </si>
  <si>
    <t>Izdelava dvostranskega vezanega opaža za raven zid, visok od 2.0 m do 3.0 m</t>
  </si>
  <si>
    <t>Humusiranje in zatravitev  zelenic brez valjanja  v debelini 15 cm z dobavo in dovozom humusa- spodnja stran zidu - ocena v širini 2 m pod zidom</t>
  </si>
  <si>
    <t>Dobava in vgraditev cementnega betona C 8/10 ─ podložni beton d = 10 cm</t>
  </si>
  <si>
    <t>OPORNI ZID - ODSEK 1</t>
  </si>
  <si>
    <t>NEPREDVIDENA DELA</t>
  </si>
  <si>
    <t xml:space="preserve">NEPREDVIDENA DELA   </t>
  </si>
  <si>
    <t>Dobava in montaža PVC  kanalskih cevi fi110 za povezavo drenaže s ponikovalnico oziroma meteorno kanalizacijo. Stiki so tesnjeni z gumi tesnili in polnim obbetoniranjem z betonom C16/20 (vključno s peščeno posteljico debeline 10cm, planiranjem dna in obsipom)</t>
  </si>
  <si>
    <t xml:space="preserve">Izvedba preboja fi 110 skozi oporni zid debeline 40cm </t>
  </si>
  <si>
    <t>ni predmet ponudbe</t>
  </si>
  <si>
    <t xml:space="preserve">Izdelava kompletne dokazne dokumentacije, vseh pregledov, poročil in izkazov </t>
  </si>
  <si>
    <t>v cenah/enoto</t>
  </si>
  <si>
    <t>Zapora ceste in zavarovanje gradbišča v času gradnje z usmerjanjem prometa ali popolno zaporo</t>
  </si>
  <si>
    <t>Nakladanje in odvoz odvečnega materiala s kamioni nastalno deponijo po izboru izvajalca, ter razprostiranje na deponiji</t>
  </si>
  <si>
    <t>Izkop zemljine globine do 3.0 m do nosilnega sloja melja z odrivom na začasno deponijo po izbiri izvajalca. Pod pasovnimi temelji opornih zidov-ocena - obračunati po dejanskem</t>
  </si>
  <si>
    <t>Strojno rušenje obstoječega delno kamnitega, delno betonskega zidu, vključno z odvozom ruševin na stalno deponijo po izboru izvajalca in plačilom deponije. Rušitev obstoječega zidu</t>
  </si>
  <si>
    <t>Zasipanje za zidom z izkopanim materialom pripeljanim iz začasne deponije</t>
  </si>
  <si>
    <t>Dobava in postavitev zaščitne pocinkane varnostne ograje po detajlu, vključno s pritrditvijo stebričkov v oporni zid</t>
  </si>
  <si>
    <t>Kompletna izdelava drenaže iz togih drenažnih cevi DN 100, položenih na betonsko podlogo C 12/15, debeline 10,0 cm in obsute z drenažnim gramozom in politlakom</t>
  </si>
  <si>
    <t xml:space="preserve">Med izvedbo del je potrebno mnenje geomehanika o nosilnosti temeljnih tal v primeru slabo nosilnih tal. </t>
  </si>
  <si>
    <t>Dobava in polaganje 1x hidroizolacije na zaledno stran podpornega zidu in zaščito hidroizolacije z bradavičasto folijo, vključno z ustrezno predpripravo podlage, po potrebi je potrebno zbrusiti in lokalno zaribati stike in v ceni upoštevati tudi preklope</t>
  </si>
  <si>
    <t>OPORNI ZID - ODSEK 2</t>
  </si>
  <si>
    <t>SKUPAJ OPORNI ZID ODSEK 2</t>
  </si>
  <si>
    <t xml:space="preserve">Humusiranje in zatravitev  zelenic brez valjanja  v debelini 15 cm z dobavo in dovozom humusa- spodnja stran zidu - ocena v širini 2 m -pod zidom - ocena </t>
  </si>
  <si>
    <t>SKUPAJ BREZ DDV</t>
  </si>
  <si>
    <t>DDV 22%</t>
  </si>
  <si>
    <t>SKUPAJ Z DDV</t>
  </si>
  <si>
    <t>REKAPITULACIJA - MUROVA  1. IN 2. ODSEK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</si>
</sst>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9" x14ac:knownFonts="1">
    <font>
      <sz val="11"/>
      <color theme="1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sz val="10"/>
      <name val="Arial CE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u/>
      <sz val="11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9C6500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9" fillId="0" borderId="0"/>
    <xf numFmtId="0" fontId="13" fillId="0" borderId="0"/>
    <xf numFmtId="0" fontId="14" fillId="4" borderId="0" applyNumberFormat="0" applyBorder="0" applyAlignment="0" applyProtection="0"/>
  </cellStyleXfs>
  <cellXfs count="56">
    <xf numFmtId="0" fontId="0" fillId="0" borderId="0" xfId="0"/>
    <xf numFmtId="4" fontId="1" fillId="0" borderId="0" xfId="0" applyNumberFormat="1" applyFont="1" applyAlignment="1"/>
    <xf numFmtId="4" fontId="1" fillId="2" borderId="0" xfId="0" applyNumberFormat="1" applyFont="1" applyFill="1" applyAlignment="1">
      <alignment horizontal="center"/>
    </xf>
    <xf numFmtId="4" fontId="1" fillId="2" borderId="0" xfId="0" applyNumberFormat="1" applyFont="1" applyFill="1" applyAlignment="1">
      <alignment horizontal="left" vertical="top" wrapText="1"/>
    </xf>
    <xf numFmtId="4" fontId="1" fillId="2" borderId="0" xfId="0" applyNumberFormat="1" applyFont="1" applyFill="1" applyAlignment="1"/>
    <xf numFmtId="0" fontId="0" fillId="2" borderId="0" xfId="0" applyFill="1"/>
    <xf numFmtId="4" fontId="5" fillId="2" borderId="0" xfId="0" applyNumberFormat="1" applyFont="1" applyFill="1" applyAlignment="1">
      <alignment horizontal="left" vertical="top" wrapText="1"/>
    </xf>
    <xf numFmtId="4" fontId="5" fillId="2" borderId="0" xfId="0" applyNumberFormat="1" applyFont="1" applyFill="1" applyAlignment="1">
      <alignment horizontal="center"/>
    </xf>
    <xf numFmtId="4" fontId="1" fillId="2" borderId="0" xfId="0" applyNumberFormat="1" applyFont="1" applyFill="1" applyAlignment="1">
      <alignment horizontal="right"/>
    </xf>
    <xf numFmtId="0" fontId="10" fillId="0" borderId="0" xfId="3" applyFont="1" applyFill="1" applyBorder="1" applyAlignment="1">
      <alignment vertical="center"/>
    </xf>
    <xf numFmtId="4" fontId="6" fillId="2" borderId="0" xfId="0" applyNumberFormat="1" applyFont="1" applyFill="1" applyAlignment="1">
      <alignment horizontal="left" vertical="top" wrapText="1"/>
    </xf>
    <xf numFmtId="4" fontId="7" fillId="3" borderId="0" xfId="0" applyNumberFormat="1" applyFont="1" applyFill="1" applyAlignment="1">
      <alignment horizontal="left" vertical="top" wrapText="1"/>
    </xf>
    <xf numFmtId="4" fontId="10" fillId="0" borderId="0" xfId="3" applyNumberFormat="1" applyFont="1" applyFill="1" applyAlignment="1">
      <alignment vertical="center"/>
    </xf>
    <xf numFmtId="0" fontId="1" fillId="2" borderId="0" xfId="0" applyFont="1" applyFill="1" applyBorder="1" applyAlignment="1">
      <alignment vertical="top" wrapText="1"/>
    </xf>
    <xf numFmtId="0" fontId="10" fillId="2" borderId="0" xfId="3" applyFont="1" applyFill="1" applyBorder="1" applyAlignment="1">
      <alignment horizontal="center"/>
    </xf>
    <xf numFmtId="164" fontId="10" fillId="2" borderId="0" xfId="3" applyNumberFormat="1" applyFont="1" applyFill="1" applyBorder="1" applyAlignment="1">
      <alignment horizontal="center"/>
    </xf>
    <xf numFmtId="4" fontId="10" fillId="2" borderId="0" xfId="3" applyNumberFormat="1" applyFont="1" applyFill="1" applyBorder="1" applyAlignment="1">
      <alignment horizontal="center"/>
    </xf>
    <xf numFmtId="4" fontId="10" fillId="2" borderId="0" xfId="3" applyNumberFormat="1" applyFont="1" applyFill="1" applyBorder="1" applyAlignment="1">
      <alignment horizontal="right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10" fillId="2" borderId="0" xfId="3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4" fontId="4" fillId="2" borderId="0" xfId="0" applyNumberFormat="1" applyFont="1" applyFill="1" applyAlignment="1">
      <alignment horizontal="left" vertical="top" wrapText="1"/>
    </xf>
    <xf numFmtId="0" fontId="10" fillId="2" borderId="0" xfId="3" applyFont="1" applyFill="1" applyAlignment="1">
      <alignment horizontal="center"/>
    </xf>
    <xf numFmtId="0" fontId="10" fillId="2" borderId="0" xfId="3" applyFont="1" applyFill="1" applyAlignment="1">
      <alignment vertical="center"/>
    </xf>
    <xf numFmtId="0" fontId="1" fillId="2" borderId="0" xfId="0" applyFont="1" applyFill="1" applyBorder="1" applyAlignment="1">
      <alignment wrapText="1"/>
    </xf>
    <xf numFmtId="4" fontId="1" fillId="2" borderId="0" xfId="0" applyNumberFormat="1" applyFont="1" applyFill="1" applyBorder="1" applyAlignment="1">
      <alignment horizontal="right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Border="1" applyAlignment="1">
      <alignment horizontal="center"/>
    </xf>
    <xf numFmtId="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11" fillId="2" borderId="0" xfId="3" applyFont="1" applyFill="1" applyBorder="1" applyAlignment="1">
      <alignment vertical="top" wrapText="1"/>
    </xf>
    <xf numFmtId="4" fontId="12" fillId="2" borderId="0" xfId="3" applyNumberFormat="1" applyFont="1" applyFill="1" applyBorder="1" applyAlignment="1">
      <alignment horizontal="right"/>
    </xf>
    <xf numFmtId="0" fontId="10" fillId="2" borderId="0" xfId="3" applyFont="1" applyFill="1" applyBorder="1" applyAlignment="1">
      <alignment vertical="center"/>
    </xf>
    <xf numFmtId="4" fontId="4" fillId="0" borderId="0" xfId="0" applyNumberFormat="1" applyFont="1" applyAlignment="1"/>
    <xf numFmtId="0" fontId="3" fillId="0" borderId="0" xfId="0" applyFont="1"/>
    <xf numFmtId="3" fontId="4" fillId="0" borderId="0" xfId="0" applyNumberFormat="1" applyFont="1" applyAlignment="1">
      <alignment horizontal="right" vertical="top"/>
    </xf>
    <xf numFmtId="3" fontId="1" fillId="0" borderId="0" xfId="0" applyNumberFormat="1" applyFont="1" applyAlignment="1">
      <alignment horizontal="right" vertical="top"/>
    </xf>
    <xf numFmtId="3" fontId="1" fillId="2" borderId="0" xfId="0" applyNumberFormat="1" applyFont="1" applyFill="1" applyAlignment="1">
      <alignment horizontal="right" vertical="top"/>
    </xf>
    <xf numFmtId="3" fontId="1" fillId="0" borderId="1" xfId="0" applyNumberFormat="1" applyFont="1" applyBorder="1" applyAlignment="1">
      <alignment horizontal="right" vertical="top"/>
    </xf>
    <xf numFmtId="0" fontId="11" fillId="2" borderId="1" xfId="3" applyFont="1" applyFill="1" applyBorder="1" applyAlignment="1">
      <alignment vertical="top" wrapText="1"/>
    </xf>
    <xf numFmtId="4" fontId="4" fillId="2" borderId="1" xfId="0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right"/>
    </xf>
    <xf numFmtId="4" fontId="0" fillId="2" borderId="0" xfId="0" applyNumberFormat="1" applyFill="1" applyAlignment="1">
      <alignment horizontal="center"/>
    </xf>
    <xf numFmtId="0" fontId="10" fillId="0" borderId="0" xfId="0" applyNumberFormat="1" applyFont="1" applyBorder="1" applyAlignment="1">
      <alignment vertical="top" wrapText="1"/>
    </xf>
    <xf numFmtId="0" fontId="10" fillId="2" borderId="0" xfId="0" applyFont="1" applyFill="1" applyBorder="1" applyAlignment="1">
      <alignment wrapText="1"/>
    </xf>
    <xf numFmtId="4" fontId="15" fillId="2" borderId="0" xfId="5" applyNumberFormat="1" applyFont="1" applyFill="1" applyAlignment="1">
      <alignment horizontal="left" vertical="top" wrapText="1"/>
    </xf>
    <xf numFmtId="4" fontId="15" fillId="2" borderId="0" xfId="0" applyNumberFormat="1" applyFont="1" applyFill="1" applyAlignment="1">
      <alignment horizontal="left" vertical="top" wrapText="1"/>
    </xf>
    <xf numFmtId="4" fontId="10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wrapText="1"/>
    </xf>
    <xf numFmtId="4" fontId="17" fillId="0" borderId="0" xfId="0" applyNumberFormat="1" applyFont="1" applyAlignment="1"/>
    <xf numFmtId="0" fontId="17" fillId="0" borderId="0" xfId="3" applyFont="1" applyFill="1" applyBorder="1" applyAlignment="1">
      <alignment vertical="center"/>
    </xf>
    <xf numFmtId="0" fontId="3" fillId="0" borderId="2" xfId="0" applyFont="1" applyBorder="1"/>
    <xf numFmtId="0" fontId="18" fillId="2" borderId="2" xfId="3" applyFont="1" applyFill="1" applyBorder="1" applyAlignment="1">
      <alignment vertical="top" wrapText="1"/>
    </xf>
    <xf numFmtId="4" fontId="3" fillId="0" borderId="2" xfId="0" applyNumberFormat="1" applyFont="1" applyBorder="1"/>
  </cellXfs>
  <cellStyles count="6">
    <cellStyle name="Excel Built-in Normal" xfId="1"/>
    <cellStyle name="Excel Built-in Normal 1" xfId="2"/>
    <cellStyle name="Navadno" xfId="0" builtinId="0"/>
    <cellStyle name="Navadno 2" xfId="3"/>
    <cellStyle name="Nevtralno" xfId="5" builtinId="28"/>
    <cellStyle name="TableStyleLigh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view="pageBreakPreview" zoomScale="85" zoomScaleNormal="85" zoomScaleSheetLayoutView="85" workbookViewId="0">
      <selection activeCell="B12" sqref="B12"/>
    </sheetView>
  </sheetViews>
  <sheetFormatPr defaultRowHeight="15" x14ac:dyDescent="0.25"/>
  <cols>
    <col min="1" max="1" width="9.5703125" style="38" customWidth="1"/>
    <col min="2" max="2" width="48" style="3" customWidth="1"/>
    <col min="3" max="5" width="11.85546875" style="2" customWidth="1"/>
    <col min="6" max="6" width="16" style="8" customWidth="1"/>
    <col min="7" max="17" width="11.85546875" style="1" customWidth="1"/>
  </cols>
  <sheetData>
    <row r="1" spans="1:17" ht="18" x14ac:dyDescent="0.25">
      <c r="B1" s="50" t="s">
        <v>54</v>
      </c>
    </row>
    <row r="2" spans="1:17" x14ac:dyDescent="0.25">
      <c r="B2" s="22"/>
    </row>
    <row r="3" spans="1:17" x14ac:dyDescent="0.25">
      <c r="B3" s="22" t="s">
        <v>21</v>
      </c>
    </row>
    <row r="4" spans="1:17" x14ac:dyDescent="0.25">
      <c r="A4" s="38" t="s">
        <v>22</v>
      </c>
      <c r="B4" s="3" t="s">
        <v>8</v>
      </c>
      <c r="F4" s="8">
        <f>F29</f>
        <v>0</v>
      </c>
    </row>
    <row r="5" spans="1:17" x14ac:dyDescent="0.25">
      <c r="A5" s="38" t="s">
        <v>23</v>
      </c>
      <c r="B5" s="3" t="s">
        <v>5</v>
      </c>
      <c r="F5" s="8">
        <f>F45</f>
        <v>0</v>
      </c>
    </row>
    <row r="6" spans="1:17" x14ac:dyDescent="0.25">
      <c r="A6" s="38" t="str">
        <f>A47</f>
        <v>III.</v>
      </c>
      <c r="B6" s="13" t="s">
        <v>13</v>
      </c>
      <c r="F6" s="8">
        <f>F55</f>
        <v>0</v>
      </c>
    </row>
    <row r="7" spans="1:17" x14ac:dyDescent="0.25">
      <c r="A7" s="38" t="str">
        <f>A57</f>
        <v>IV.</v>
      </c>
      <c r="B7" s="30" t="s">
        <v>26</v>
      </c>
      <c r="F7" s="8">
        <f>F69</f>
        <v>0</v>
      </c>
    </row>
    <row r="8" spans="1:17" x14ac:dyDescent="0.25">
      <c r="A8" s="38" t="str">
        <f>A71</f>
        <v>V.</v>
      </c>
      <c r="B8" s="3" t="s">
        <v>6</v>
      </c>
      <c r="F8" s="8">
        <f>F77</f>
        <v>0</v>
      </c>
    </row>
    <row r="9" spans="1:17" x14ac:dyDescent="0.25">
      <c r="A9" s="38" t="s">
        <v>27</v>
      </c>
      <c r="B9" s="3" t="s">
        <v>7</v>
      </c>
      <c r="F9" s="8">
        <f>F82</f>
        <v>0</v>
      </c>
    </row>
    <row r="10" spans="1:17" x14ac:dyDescent="0.25">
      <c r="A10" s="38" t="s">
        <v>28</v>
      </c>
      <c r="B10" s="6" t="s">
        <v>31</v>
      </c>
      <c r="F10" s="8">
        <f>F91</f>
        <v>0</v>
      </c>
    </row>
    <row r="11" spans="1:17" x14ac:dyDescent="0.25">
      <c r="A11" s="38" t="s">
        <v>29</v>
      </c>
      <c r="B11" s="20" t="s">
        <v>55</v>
      </c>
      <c r="F11" s="8">
        <f>F97</f>
        <v>0</v>
      </c>
    </row>
    <row r="12" spans="1:17" s="36" customFormat="1" ht="15.75" thickBot="1" x14ac:dyDescent="0.3">
      <c r="A12" s="40"/>
      <c r="B12" s="41" t="s">
        <v>48</v>
      </c>
      <c r="C12" s="42"/>
      <c r="D12" s="42"/>
      <c r="E12" s="42"/>
      <c r="F12" s="43">
        <f>SUM(F4:F11)</f>
        <v>0</v>
      </c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1:17" ht="15.75" thickTop="1" x14ac:dyDescent="0.25">
      <c r="B13" s="22"/>
    </row>
    <row r="14" spans="1:17" ht="42.75" x14ac:dyDescent="0.25">
      <c r="B14" s="3" t="s">
        <v>69</v>
      </c>
    </row>
    <row r="15" spans="1:17" x14ac:dyDescent="0.25">
      <c r="A15" s="37"/>
      <c r="B15" s="22"/>
    </row>
    <row r="16" spans="1:17" s="5" customFormat="1" x14ac:dyDescent="0.25">
      <c r="A16" s="37" t="s">
        <v>22</v>
      </c>
      <c r="B16" s="22" t="s">
        <v>42</v>
      </c>
      <c r="C16" s="2"/>
      <c r="D16" s="2"/>
      <c r="E16" s="2"/>
      <c r="F16" s="8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x14ac:dyDescent="0.25">
      <c r="A17" s="39"/>
      <c r="B17" s="11"/>
    </row>
    <row r="18" spans="1:17" ht="72" x14ac:dyDescent="0.25">
      <c r="A18" s="38">
        <v>1</v>
      </c>
      <c r="B18" s="46" t="s">
        <v>43</v>
      </c>
      <c r="C18" s="2" t="s">
        <v>44</v>
      </c>
      <c r="D18" s="2">
        <v>1</v>
      </c>
      <c r="F18" s="8">
        <f>D18*E18</f>
        <v>0</v>
      </c>
    </row>
    <row r="19" spans="1:17" x14ac:dyDescent="0.25">
      <c r="B19" s="46"/>
    </row>
    <row r="20" spans="1:17" ht="27" customHeight="1" x14ac:dyDescent="0.25">
      <c r="A20" s="38">
        <v>2</v>
      </c>
      <c r="B20" s="46" t="s">
        <v>45</v>
      </c>
      <c r="C20" s="2" t="s">
        <v>44</v>
      </c>
      <c r="D20" s="2">
        <v>1</v>
      </c>
      <c r="F20" s="8">
        <f>D20*E20</f>
        <v>0</v>
      </c>
    </row>
    <row r="21" spans="1:17" x14ac:dyDescent="0.25">
      <c r="B21" s="46"/>
    </row>
    <row r="22" spans="1:17" ht="29.25" x14ac:dyDescent="0.25">
      <c r="A22" s="38">
        <v>3</v>
      </c>
      <c r="B22" s="46" t="s">
        <v>46</v>
      </c>
      <c r="C22" s="2" t="s">
        <v>44</v>
      </c>
      <c r="F22" s="8">
        <f>D22*E22</f>
        <v>0</v>
      </c>
    </row>
    <row r="23" spans="1:17" x14ac:dyDescent="0.25">
      <c r="B23" s="46" t="s">
        <v>59</v>
      </c>
    </row>
    <row r="24" spans="1:17" ht="29.25" x14ac:dyDescent="0.25">
      <c r="A24" s="38">
        <v>4</v>
      </c>
      <c r="B24" s="46" t="s">
        <v>47</v>
      </c>
      <c r="C24" s="2" t="s">
        <v>44</v>
      </c>
      <c r="F24" s="8">
        <f>D24*E24</f>
        <v>0</v>
      </c>
    </row>
    <row r="25" spans="1:17" x14ac:dyDescent="0.25">
      <c r="B25" s="46" t="s">
        <v>59</v>
      </c>
    </row>
    <row r="26" spans="1:17" ht="29.25" x14ac:dyDescent="0.25">
      <c r="A26" s="38">
        <v>5</v>
      </c>
      <c r="B26" s="46" t="s">
        <v>60</v>
      </c>
      <c r="C26" s="2" t="s">
        <v>44</v>
      </c>
      <c r="F26" s="8">
        <f>D26*E26</f>
        <v>0</v>
      </c>
    </row>
    <row r="27" spans="1:17" x14ac:dyDescent="0.25">
      <c r="B27" s="46" t="s">
        <v>61</v>
      </c>
    </row>
    <row r="28" spans="1:17" ht="42.75" x14ac:dyDescent="0.25">
      <c r="A28" s="39">
        <v>6</v>
      </c>
      <c r="B28" s="3" t="s">
        <v>62</v>
      </c>
      <c r="C28" s="14" t="s">
        <v>44</v>
      </c>
      <c r="D28" s="16">
        <v>1</v>
      </c>
      <c r="E28" s="16"/>
      <c r="F28" s="8">
        <f t="shared" ref="F28" si="0">E28*D28</f>
        <v>0</v>
      </c>
    </row>
    <row r="29" spans="1:17" s="5" customFormat="1" ht="15.75" thickBot="1" x14ac:dyDescent="0.3">
      <c r="A29" s="40"/>
      <c r="B29" s="41" t="s">
        <v>20</v>
      </c>
      <c r="C29" s="42"/>
      <c r="D29" s="42"/>
      <c r="E29" s="42"/>
      <c r="F29" s="43">
        <f>SUM(F17:F28)</f>
        <v>0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 ht="15.75" thickTop="1" x14ac:dyDescent="0.25">
      <c r="B30" s="24"/>
      <c r="C30" s="23"/>
      <c r="D30" s="16"/>
      <c r="E30" s="15"/>
      <c r="F30" s="17"/>
    </row>
    <row r="31" spans="1:17" x14ac:dyDescent="0.25">
      <c r="A31" s="37" t="s">
        <v>23</v>
      </c>
      <c r="B31" s="22" t="s">
        <v>5</v>
      </c>
    </row>
    <row r="32" spans="1:17" ht="51" x14ac:dyDescent="0.25">
      <c r="B32" s="11" t="s">
        <v>17</v>
      </c>
    </row>
    <row r="33" spans="1:17" ht="51" x14ac:dyDescent="0.25">
      <c r="B33" s="11" t="s">
        <v>18</v>
      </c>
    </row>
    <row r="34" spans="1:17" x14ac:dyDescent="0.25">
      <c r="A34" s="38" t="s">
        <v>32</v>
      </c>
      <c r="B34" s="25" t="s">
        <v>9</v>
      </c>
      <c r="C34" s="2" t="s">
        <v>3</v>
      </c>
      <c r="D34" s="2">
        <v>59</v>
      </c>
      <c r="F34" s="8">
        <f>E34*D34</f>
        <v>0</v>
      </c>
      <c r="H34" s="9"/>
    </row>
    <row r="35" spans="1:17" x14ac:dyDescent="0.25">
      <c r="B35" s="25"/>
      <c r="H35" s="9"/>
    </row>
    <row r="36" spans="1:17" ht="57.75" x14ac:dyDescent="0.25">
      <c r="A36" s="38" t="s">
        <v>33</v>
      </c>
      <c r="B36" s="25" t="s">
        <v>64</v>
      </c>
      <c r="C36" s="2" t="s">
        <v>0</v>
      </c>
      <c r="D36" s="2">
        <v>428.5</v>
      </c>
      <c r="F36" s="8">
        <f t="shared" ref="F36:F44" si="1">E36*D36</f>
        <v>0</v>
      </c>
    </row>
    <row r="37" spans="1:17" x14ac:dyDescent="0.25">
      <c r="B37" s="25"/>
      <c r="H37" s="9"/>
    </row>
    <row r="38" spans="1:17" ht="57.75" x14ac:dyDescent="0.25">
      <c r="A38" s="38" t="s">
        <v>34</v>
      </c>
      <c r="B38" s="25" t="s">
        <v>65</v>
      </c>
      <c r="C38" s="2" t="s">
        <v>3</v>
      </c>
      <c r="D38" s="2">
        <v>59</v>
      </c>
      <c r="F38" s="8">
        <f t="shared" si="1"/>
        <v>0</v>
      </c>
      <c r="H38" s="9"/>
    </row>
    <row r="39" spans="1:17" x14ac:dyDescent="0.25">
      <c r="B39" s="25"/>
      <c r="H39" s="9"/>
    </row>
    <row r="40" spans="1:17" ht="42.75" x14ac:dyDescent="0.25">
      <c r="A40" s="38" t="s">
        <v>35</v>
      </c>
      <c r="B40" s="13" t="s">
        <v>63</v>
      </c>
      <c r="C40" s="14" t="s">
        <v>10</v>
      </c>
      <c r="D40" s="16">
        <f>D36-D42</f>
        <v>174.15999999999997</v>
      </c>
      <c r="E40" s="16"/>
      <c r="F40" s="8">
        <f t="shared" si="1"/>
        <v>0</v>
      </c>
      <c r="H40" s="9"/>
    </row>
    <row r="41" spans="1:17" x14ac:dyDescent="0.25">
      <c r="B41" s="13"/>
      <c r="C41" s="14"/>
      <c r="D41" s="16"/>
      <c r="E41" s="16"/>
      <c r="H41" s="9"/>
    </row>
    <row r="42" spans="1:17" ht="28.5" x14ac:dyDescent="0.25">
      <c r="A42" s="38" t="s">
        <v>36</v>
      </c>
      <c r="B42" s="13" t="s">
        <v>66</v>
      </c>
      <c r="C42" s="14" t="s">
        <v>10</v>
      </c>
      <c r="D42" s="16">
        <f>D36-D58-D60-D62-0.72*59*2</f>
        <v>254.34000000000003</v>
      </c>
      <c r="E42" s="16"/>
      <c r="F42" s="8">
        <f t="shared" si="1"/>
        <v>0</v>
      </c>
    </row>
    <row r="43" spans="1:17" x14ac:dyDescent="0.25">
      <c r="B43" s="13"/>
      <c r="C43" s="14"/>
      <c r="D43" s="16"/>
      <c r="E43" s="16"/>
    </row>
    <row r="44" spans="1:17" s="5" customFormat="1" ht="42.75" x14ac:dyDescent="0.25">
      <c r="A44" s="39" t="s">
        <v>37</v>
      </c>
      <c r="B44" s="13" t="s">
        <v>52</v>
      </c>
      <c r="C44" s="14" t="s">
        <v>1</v>
      </c>
      <c r="D44" s="16">
        <f>D38*2</f>
        <v>118</v>
      </c>
      <c r="E44" s="16"/>
      <c r="F44" s="8">
        <f t="shared" si="1"/>
        <v>0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 s="5" customFormat="1" ht="15.75" thickBot="1" x14ac:dyDescent="0.3">
      <c r="A45" s="40"/>
      <c r="B45" s="41" t="s">
        <v>20</v>
      </c>
      <c r="C45" s="42"/>
      <c r="D45" s="42"/>
      <c r="E45" s="42"/>
      <c r="F45" s="43">
        <f>SUM(F34:F44)</f>
        <v>0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 ht="15.75" thickTop="1" x14ac:dyDescent="0.25"/>
    <row r="47" spans="1:17" x14ac:dyDescent="0.25">
      <c r="A47" s="37" t="s">
        <v>30</v>
      </c>
      <c r="B47" s="21" t="s">
        <v>13</v>
      </c>
      <c r="C47" s="14"/>
      <c r="D47" s="16"/>
      <c r="E47" s="16"/>
    </row>
    <row r="48" spans="1:17" ht="28.5" x14ac:dyDescent="0.25">
      <c r="A48" s="38" t="s">
        <v>32</v>
      </c>
      <c r="B48" s="13" t="s">
        <v>40</v>
      </c>
      <c r="C48" s="14" t="s">
        <v>11</v>
      </c>
      <c r="D48" s="2">
        <v>71.25</v>
      </c>
      <c r="E48" s="16"/>
      <c r="F48" s="26">
        <f>E48*D48</f>
        <v>0</v>
      </c>
    </row>
    <row r="49" spans="1:17" x14ac:dyDescent="0.25">
      <c r="B49" s="13"/>
      <c r="C49" s="14"/>
      <c r="E49" s="16"/>
      <c r="F49" s="26"/>
    </row>
    <row r="50" spans="1:17" ht="28.5" x14ac:dyDescent="0.25">
      <c r="A50" s="38" t="s">
        <v>33</v>
      </c>
      <c r="B50" s="20" t="s">
        <v>19</v>
      </c>
      <c r="C50" s="14" t="s">
        <v>11</v>
      </c>
      <c r="D50" s="2">
        <v>100</v>
      </c>
      <c r="E50" s="16"/>
      <c r="F50" s="26">
        <f t="shared" ref="F50" si="2">E50*D50</f>
        <v>0</v>
      </c>
    </row>
    <row r="51" spans="1:17" x14ac:dyDescent="0.25">
      <c r="B51" s="20"/>
      <c r="C51" s="14"/>
      <c r="E51" s="16"/>
      <c r="F51" s="26"/>
    </row>
    <row r="52" spans="1:17" ht="28.5" x14ac:dyDescent="0.25">
      <c r="A52" s="38">
        <v>3</v>
      </c>
      <c r="B52" s="20" t="s">
        <v>51</v>
      </c>
      <c r="C52" s="14" t="s">
        <v>11</v>
      </c>
      <c r="D52" s="2">
        <v>136</v>
      </c>
      <c r="E52" s="16"/>
      <c r="F52" s="26">
        <f t="shared" ref="F52:F54" si="3">E52*D52</f>
        <v>0</v>
      </c>
    </row>
    <row r="53" spans="1:17" x14ac:dyDescent="0.25">
      <c r="B53" s="20"/>
      <c r="C53" s="14"/>
      <c r="E53" s="16"/>
      <c r="F53" s="26"/>
    </row>
    <row r="54" spans="1:17" ht="28.5" x14ac:dyDescent="0.25">
      <c r="A54" s="38">
        <v>4</v>
      </c>
      <c r="B54" s="20" t="s">
        <v>14</v>
      </c>
      <c r="C54" s="14" t="s">
        <v>12</v>
      </c>
      <c r="D54" s="2">
        <v>118</v>
      </c>
      <c r="F54" s="26">
        <f t="shared" si="3"/>
        <v>0</v>
      </c>
    </row>
    <row r="55" spans="1:17" s="5" customFormat="1" ht="15.75" thickBot="1" x14ac:dyDescent="0.3">
      <c r="A55" s="40"/>
      <c r="B55" s="41" t="s">
        <v>20</v>
      </c>
      <c r="C55" s="42"/>
      <c r="D55" s="42"/>
      <c r="E55" s="42"/>
      <c r="F55" s="43">
        <f>SUM(F48:F54)</f>
        <v>0</v>
      </c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1:17" ht="15.75" thickTop="1" x14ac:dyDescent="0.25">
      <c r="B56" s="20"/>
    </row>
    <row r="57" spans="1:17" x14ac:dyDescent="0.25">
      <c r="A57" s="37" t="s">
        <v>24</v>
      </c>
      <c r="B57" s="31" t="s">
        <v>26</v>
      </c>
      <c r="C57" s="28"/>
      <c r="D57" s="29"/>
      <c r="E57" s="29"/>
      <c r="F57" s="26"/>
    </row>
    <row r="58" spans="1:17" ht="28.5" x14ac:dyDescent="0.25">
      <c r="A58" s="38" t="s">
        <v>32</v>
      </c>
      <c r="B58" s="30" t="s">
        <v>53</v>
      </c>
      <c r="C58" s="14" t="s">
        <v>10</v>
      </c>
      <c r="D58" s="2">
        <v>9.6999999999999993</v>
      </c>
      <c r="E58" s="29"/>
      <c r="F58" s="26">
        <f>E58*D58</f>
        <v>0</v>
      </c>
    </row>
    <row r="59" spans="1:17" x14ac:dyDescent="0.25">
      <c r="B59" s="30"/>
      <c r="C59" s="14"/>
      <c r="E59" s="29"/>
      <c r="F59" s="26"/>
    </row>
    <row r="60" spans="1:17" ht="28.5" x14ac:dyDescent="0.25">
      <c r="A60" s="38" t="s">
        <v>33</v>
      </c>
      <c r="B60" s="30" t="s">
        <v>16</v>
      </c>
      <c r="C60" s="14" t="s">
        <v>10</v>
      </c>
      <c r="D60" s="2">
        <v>44.1</v>
      </c>
      <c r="E60" s="29"/>
      <c r="F60" s="26">
        <f t="shared" ref="F60:F68" si="4">E60*D60</f>
        <v>0</v>
      </c>
    </row>
    <row r="61" spans="1:17" x14ac:dyDescent="0.25">
      <c r="B61" s="30"/>
      <c r="C61" s="14"/>
      <c r="E61" s="29"/>
      <c r="F61" s="26"/>
    </row>
    <row r="62" spans="1:17" s="5" customFormat="1" ht="28.5" x14ac:dyDescent="0.25">
      <c r="A62" s="39" t="s">
        <v>34</v>
      </c>
      <c r="B62" s="30" t="s">
        <v>49</v>
      </c>
      <c r="C62" s="14" t="s">
        <v>10</v>
      </c>
      <c r="D62" s="2">
        <v>35.4</v>
      </c>
      <c r="E62" s="29"/>
      <c r="F62" s="26">
        <f t="shared" si="4"/>
        <v>0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1:17" s="5" customFormat="1" x14ac:dyDescent="0.25">
      <c r="A63" s="39"/>
      <c r="B63" s="30"/>
      <c r="C63" s="14"/>
      <c r="D63" s="2"/>
      <c r="E63" s="29"/>
      <c r="F63" s="26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17" s="5" customFormat="1" ht="42.75" x14ac:dyDescent="0.25">
      <c r="A64" s="39" t="s">
        <v>35</v>
      </c>
      <c r="B64" s="27" t="s">
        <v>15</v>
      </c>
      <c r="C64" s="28" t="s">
        <v>2</v>
      </c>
      <c r="D64" s="29">
        <v>2875</v>
      </c>
      <c r="E64" s="29"/>
      <c r="F64" s="26">
        <f t="shared" si="4"/>
        <v>0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1:17" s="5" customFormat="1" x14ac:dyDescent="0.25">
      <c r="A65" s="39"/>
      <c r="B65" s="27"/>
      <c r="C65" s="28"/>
      <c r="D65" s="29"/>
      <c r="E65" s="29"/>
      <c r="F65" s="26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1:17" s="5" customFormat="1" ht="42.75" x14ac:dyDescent="0.25">
      <c r="A66" s="39" t="s">
        <v>36</v>
      </c>
      <c r="B66" s="27" t="s">
        <v>38</v>
      </c>
      <c r="C66" s="28" t="s">
        <v>2</v>
      </c>
      <c r="D66" s="29">
        <v>0</v>
      </c>
      <c r="E66" s="29"/>
      <c r="F66" s="26">
        <f t="shared" si="4"/>
        <v>0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7" s="5" customFormat="1" x14ac:dyDescent="0.25">
      <c r="A67" s="39"/>
      <c r="B67" s="46"/>
      <c r="C67" s="28"/>
      <c r="D67" s="29"/>
      <c r="E67" s="29"/>
      <c r="F67" s="26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7" s="5" customFormat="1" ht="42.75" x14ac:dyDescent="0.25">
      <c r="A68" s="39" t="s">
        <v>37</v>
      </c>
      <c r="B68" s="30" t="s">
        <v>39</v>
      </c>
      <c r="C68" s="28" t="s">
        <v>2</v>
      </c>
      <c r="D68" s="29">
        <v>1565</v>
      </c>
      <c r="E68" s="29"/>
      <c r="F68" s="26">
        <f t="shared" si="4"/>
        <v>0</v>
      </c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1:17" s="5" customFormat="1" ht="15.75" thickBot="1" x14ac:dyDescent="0.3">
      <c r="A69" s="40"/>
      <c r="B69" s="41" t="s">
        <v>20</v>
      </c>
      <c r="C69" s="42"/>
      <c r="D69" s="42"/>
      <c r="E69" s="42"/>
      <c r="F69" s="43">
        <f>SUM(F58:F68)</f>
        <v>0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7" ht="15.75" thickTop="1" x14ac:dyDescent="0.25"/>
    <row r="71" spans="1:17" x14ac:dyDescent="0.25">
      <c r="A71" s="37" t="s">
        <v>25</v>
      </c>
      <c r="B71" s="22" t="s">
        <v>6</v>
      </c>
      <c r="E71" s="16"/>
      <c r="F71" s="17"/>
    </row>
    <row r="72" spans="1:17" x14ac:dyDescent="0.25">
      <c r="E72" s="16"/>
      <c r="F72" s="17"/>
    </row>
    <row r="73" spans="1:17" ht="28.5" x14ac:dyDescent="0.25">
      <c r="A73" s="38" t="s">
        <v>32</v>
      </c>
      <c r="B73" s="3" t="s">
        <v>58</v>
      </c>
      <c r="C73" s="2" t="s">
        <v>4</v>
      </c>
      <c r="D73" s="2">
        <v>10</v>
      </c>
      <c r="E73" s="16"/>
      <c r="F73" s="17">
        <f t="shared" ref="F73" si="5">E73*D73</f>
        <v>0</v>
      </c>
    </row>
    <row r="74" spans="1:17" x14ac:dyDescent="0.25">
      <c r="E74" s="16"/>
      <c r="F74" s="17"/>
    </row>
    <row r="75" spans="1:17" ht="85.5" x14ac:dyDescent="0.25">
      <c r="A75" s="38" t="s">
        <v>33</v>
      </c>
      <c r="B75" s="3" t="s">
        <v>70</v>
      </c>
      <c r="C75" s="14" t="s">
        <v>11</v>
      </c>
      <c r="D75" s="2">
        <v>194</v>
      </c>
      <c r="F75" s="17">
        <f>E75*D75</f>
        <v>0</v>
      </c>
      <c r="H75" s="52"/>
    </row>
    <row r="76" spans="1:17" x14ac:dyDescent="0.25">
      <c r="F76" s="17"/>
      <c r="H76" s="51"/>
    </row>
    <row r="77" spans="1:17" s="5" customFormat="1" ht="15.75" thickBot="1" x14ac:dyDescent="0.3">
      <c r="A77" s="40"/>
      <c r="B77" s="41" t="s">
        <v>20</v>
      </c>
      <c r="C77" s="42"/>
      <c r="D77" s="42"/>
      <c r="E77" s="42"/>
      <c r="F77" s="43">
        <f>SUM(F73:F75)</f>
        <v>0</v>
      </c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 spans="1:17" ht="15.75" thickTop="1" x14ac:dyDescent="0.25"/>
    <row r="79" spans="1:17" x14ac:dyDescent="0.25">
      <c r="A79" s="37" t="s">
        <v>27</v>
      </c>
      <c r="B79" s="22" t="s">
        <v>7</v>
      </c>
      <c r="E79" s="16"/>
      <c r="F79" s="17"/>
    </row>
    <row r="80" spans="1:17" x14ac:dyDescent="0.25">
      <c r="E80" s="16"/>
      <c r="F80" s="17"/>
    </row>
    <row r="81" spans="1:17" ht="42.75" x14ac:dyDescent="0.25">
      <c r="A81" s="38" t="s">
        <v>32</v>
      </c>
      <c r="B81" s="3" t="s">
        <v>67</v>
      </c>
      <c r="C81" s="2" t="s">
        <v>3</v>
      </c>
      <c r="D81" s="2">
        <v>59</v>
      </c>
      <c r="E81" s="16"/>
      <c r="F81" s="17">
        <f t="shared" ref="F81" si="6">E81*D81</f>
        <v>0</v>
      </c>
    </row>
    <row r="82" spans="1:17" s="5" customFormat="1" ht="15.75" thickBot="1" x14ac:dyDescent="0.3">
      <c r="A82" s="40"/>
      <c r="B82" s="41" t="s">
        <v>20</v>
      </c>
      <c r="C82" s="42"/>
      <c r="D82" s="42"/>
      <c r="E82" s="42"/>
      <c r="F82" s="43">
        <f>SUM(F80:F81)</f>
        <v>0</v>
      </c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 spans="1:17" ht="15.75" thickTop="1" x14ac:dyDescent="0.25"/>
    <row r="84" spans="1:17" x14ac:dyDescent="0.25">
      <c r="A84" s="37" t="s">
        <v>28</v>
      </c>
      <c r="B84" s="10" t="s">
        <v>31</v>
      </c>
      <c r="C84" s="7"/>
      <c r="E84" s="29"/>
      <c r="F84" s="26"/>
    </row>
    <row r="85" spans="1:17" ht="57" x14ac:dyDescent="0.25">
      <c r="A85" s="38" t="s">
        <v>32</v>
      </c>
      <c r="B85" s="30" t="s">
        <v>68</v>
      </c>
      <c r="C85" s="14" t="s">
        <v>12</v>
      </c>
      <c r="D85" s="2">
        <v>59</v>
      </c>
      <c r="E85" s="29"/>
      <c r="F85" s="26">
        <f>E85*D85</f>
        <v>0</v>
      </c>
      <c r="H85" s="51"/>
    </row>
    <row r="86" spans="1:17" x14ac:dyDescent="0.25">
      <c r="B86" s="30"/>
      <c r="C86" s="14"/>
      <c r="E86" s="29"/>
      <c r="F86" s="26"/>
      <c r="H86" s="51"/>
    </row>
    <row r="87" spans="1:17" ht="85.5" x14ac:dyDescent="0.25">
      <c r="A87" s="38" t="s">
        <v>33</v>
      </c>
      <c r="B87" s="47" t="s">
        <v>57</v>
      </c>
      <c r="C87" s="7" t="s">
        <v>3</v>
      </c>
      <c r="D87" s="49">
        <v>15</v>
      </c>
      <c r="E87" s="16"/>
      <c r="F87" s="26">
        <f t="shared" ref="F87:F89" si="7">E87*D87</f>
        <v>0</v>
      </c>
    </row>
    <row r="88" spans="1:17" x14ac:dyDescent="0.25">
      <c r="B88" s="47"/>
      <c r="C88" s="7"/>
      <c r="D88" s="49"/>
      <c r="E88" s="16"/>
      <c r="F88" s="26"/>
    </row>
    <row r="89" spans="1:17" ht="28.5" x14ac:dyDescent="0.25">
      <c r="A89" s="38" t="s">
        <v>34</v>
      </c>
      <c r="B89" s="48" t="s">
        <v>50</v>
      </c>
      <c r="C89" s="7" t="s">
        <v>4</v>
      </c>
      <c r="D89" s="2">
        <v>1</v>
      </c>
      <c r="E89" s="16"/>
      <c r="F89" s="26">
        <f t="shared" si="7"/>
        <v>0</v>
      </c>
      <c r="H89" s="51"/>
    </row>
    <row r="90" spans="1:17" x14ac:dyDescent="0.25">
      <c r="B90" s="6"/>
      <c r="C90" s="7"/>
      <c r="E90" s="16"/>
      <c r="F90" s="26"/>
    </row>
    <row r="91" spans="1:17" s="5" customFormat="1" ht="15.75" thickBot="1" x14ac:dyDescent="0.3">
      <c r="A91" s="40"/>
      <c r="B91" s="41" t="s">
        <v>20</v>
      </c>
      <c r="C91" s="42"/>
      <c r="D91" s="42"/>
      <c r="E91" s="42"/>
      <c r="F91" s="43">
        <f>SUM(F85:F89)</f>
        <v>0</v>
      </c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 spans="1:17" ht="15.75" thickTop="1" x14ac:dyDescent="0.25"/>
    <row r="93" spans="1:17" x14ac:dyDescent="0.25">
      <c r="A93" s="37" t="s">
        <v>29</v>
      </c>
      <c r="B93" s="32" t="s">
        <v>56</v>
      </c>
      <c r="C93" s="14"/>
      <c r="D93" s="16"/>
      <c r="E93" s="16"/>
      <c r="F93" s="33"/>
    </row>
    <row r="94" spans="1:17" ht="42.75" x14ac:dyDescent="0.25">
      <c r="A94" s="37"/>
      <c r="B94" s="20" t="s">
        <v>41</v>
      </c>
      <c r="C94" s="14"/>
      <c r="D94" s="16"/>
      <c r="E94" s="16"/>
      <c r="F94" s="33"/>
    </row>
    <row r="95" spans="1:17" ht="15" customHeight="1" x14ac:dyDescent="0.25">
      <c r="A95" s="37"/>
      <c r="B95" s="45"/>
      <c r="C95" s="45"/>
      <c r="D95" s="45"/>
      <c r="E95" s="45"/>
      <c r="F95" s="45">
        <f>(F91+F82+F77+F69+F55+F45+F29)*0.05</f>
        <v>0</v>
      </c>
      <c r="G95" s="45"/>
    </row>
    <row r="96" spans="1:17" x14ac:dyDescent="0.25">
      <c r="A96" s="39"/>
      <c r="B96" s="20"/>
      <c r="C96" s="14"/>
      <c r="D96" s="16"/>
      <c r="E96" s="16"/>
      <c r="F96" s="17"/>
    </row>
    <row r="97" spans="1:17" ht="15.75" thickBot="1" x14ac:dyDescent="0.3">
      <c r="A97" s="40"/>
      <c r="B97" s="41" t="s">
        <v>20</v>
      </c>
      <c r="C97" s="42"/>
      <c r="D97" s="42"/>
      <c r="E97" s="42"/>
      <c r="F97" s="43">
        <f>F95</f>
        <v>0</v>
      </c>
    </row>
    <row r="98" spans="1:17" ht="15.75" thickTop="1" x14ac:dyDescent="0.25"/>
    <row r="99" spans="1:17" x14ac:dyDescent="0.25">
      <c r="G99" s="12"/>
    </row>
    <row r="102" spans="1:17" x14ac:dyDescent="0.25">
      <c r="B102" s="34"/>
      <c r="C102" s="14"/>
      <c r="D102" s="16"/>
      <c r="E102" s="16"/>
      <c r="F102" s="17"/>
    </row>
    <row r="103" spans="1:17" x14ac:dyDescent="0.25">
      <c r="B103" s="34"/>
      <c r="C103" s="14"/>
      <c r="D103" s="16"/>
      <c r="E103" s="16"/>
      <c r="F103" s="17"/>
    </row>
    <row r="104" spans="1:17" s="5" customFormat="1" x14ac:dyDescent="0.25">
      <c r="A104" s="39"/>
      <c r="B104" s="34"/>
      <c r="C104" s="19"/>
      <c r="D104" s="44"/>
      <c r="E104" s="19"/>
      <c r="F104" s="18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 spans="1:17" s="5" customFormat="1" x14ac:dyDescent="0.25">
      <c r="A105" s="39"/>
      <c r="C105" s="14"/>
      <c r="D105" s="16"/>
      <c r="E105" s="16"/>
      <c r="F105" s="17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 spans="1:17" s="5" customFormat="1" x14ac:dyDescent="0.25">
      <c r="A106" s="39"/>
      <c r="B106" s="34"/>
      <c r="C106" s="14"/>
      <c r="D106" s="16"/>
      <c r="E106" s="16"/>
      <c r="F106" s="17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 spans="1:17" s="5" customFormat="1" x14ac:dyDescent="0.25">
      <c r="A107" s="39"/>
      <c r="B107" s="34"/>
      <c r="C107" s="14"/>
      <c r="D107" s="16"/>
      <c r="E107" s="16"/>
      <c r="F107" s="17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 spans="1:17" s="5" customFormat="1" x14ac:dyDescent="0.25">
      <c r="A108" s="39"/>
      <c r="B108" s="34"/>
      <c r="C108" s="14"/>
      <c r="D108" s="16"/>
      <c r="E108" s="16"/>
      <c r="F108" s="17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10" spans="1:17" ht="75" customHeight="1" x14ac:dyDescent="0.25"/>
    <row r="115" spans="1:17" s="5" customFormat="1" x14ac:dyDescent="0.25">
      <c r="A115" s="39"/>
      <c r="B115" s="3"/>
      <c r="C115" s="2"/>
      <c r="D115" s="2"/>
      <c r="E115" s="2"/>
      <c r="F115" s="8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 spans="1:17" s="5" customFormat="1" x14ac:dyDescent="0.25">
      <c r="A116" s="39"/>
      <c r="B116" s="3"/>
      <c r="C116" s="2"/>
      <c r="D116" s="2"/>
      <c r="E116" s="2"/>
      <c r="F116" s="8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</row>
  </sheetData>
  <pageMargins left="0.70866141732283472" right="0.70866141732283472" top="0.19685039370078741" bottom="0.19685039370078741" header="0.31496062992125984" footer="0"/>
  <pageSetup paperSize="9" scale="71" orientation="portrait" r:id="rId1"/>
  <rowBreaks count="1" manualBreakCount="1">
    <brk id="5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3"/>
  <sheetViews>
    <sheetView zoomScale="90" zoomScaleNormal="90" workbookViewId="0">
      <selection activeCell="B12" sqref="B12"/>
    </sheetView>
  </sheetViews>
  <sheetFormatPr defaultRowHeight="15" x14ac:dyDescent="0.25"/>
  <cols>
    <col min="1" max="1" width="9.5703125" style="38" customWidth="1"/>
    <col min="2" max="2" width="48" style="3" customWidth="1"/>
    <col min="3" max="5" width="11.85546875" style="2" customWidth="1"/>
    <col min="6" max="6" width="16" style="8" customWidth="1"/>
    <col min="7" max="17" width="11.85546875" style="1" customWidth="1"/>
  </cols>
  <sheetData>
    <row r="1" spans="1:17" ht="18" x14ac:dyDescent="0.25">
      <c r="B1" s="50" t="s">
        <v>71</v>
      </c>
    </row>
    <row r="2" spans="1:17" x14ac:dyDescent="0.25">
      <c r="B2" s="22"/>
    </row>
    <row r="3" spans="1:17" x14ac:dyDescent="0.25">
      <c r="B3" s="22" t="s">
        <v>21</v>
      </c>
    </row>
    <row r="4" spans="1:17" x14ac:dyDescent="0.25">
      <c r="A4" s="38" t="s">
        <v>22</v>
      </c>
      <c r="B4" s="3" t="s">
        <v>8</v>
      </c>
      <c r="F4" s="8">
        <f>F29</f>
        <v>0</v>
      </c>
    </row>
    <row r="5" spans="1:17" x14ac:dyDescent="0.25">
      <c r="A5" s="38" t="s">
        <v>23</v>
      </c>
      <c r="B5" s="3" t="s">
        <v>5</v>
      </c>
      <c r="F5" s="8">
        <f>F45</f>
        <v>0</v>
      </c>
    </row>
    <row r="6" spans="1:17" x14ac:dyDescent="0.25">
      <c r="A6" s="38" t="s">
        <v>30</v>
      </c>
      <c r="B6" s="13" t="s">
        <v>13</v>
      </c>
      <c r="F6" s="8">
        <f>F53</f>
        <v>0</v>
      </c>
    </row>
    <row r="7" spans="1:17" x14ac:dyDescent="0.25">
      <c r="A7" s="38" t="s">
        <v>24</v>
      </c>
      <c r="B7" s="30" t="s">
        <v>26</v>
      </c>
      <c r="F7" s="8">
        <f>F67</f>
        <v>0</v>
      </c>
    </row>
    <row r="8" spans="1:17" x14ac:dyDescent="0.25">
      <c r="A8" s="38" t="s">
        <v>25</v>
      </c>
      <c r="B8" s="3" t="s">
        <v>6</v>
      </c>
      <c r="F8" s="8">
        <f>F74</f>
        <v>0</v>
      </c>
    </row>
    <row r="9" spans="1:17" x14ac:dyDescent="0.25">
      <c r="A9" s="38" t="s">
        <v>27</v>
      </c>
      <c r="B9" s="3" t="s">
        <v>7</v>
      </c>
      <c r="F9" s="8">
        <f>F79</f>
        <v>0</v>
      </c>
    </row>
    <row r="10" spans="1:17" x14ac:dyDescent="0.25">
      <c r="A10" s="38" t="s">
        <v>28</v>
      </c>
      <c r="B10" s="6" t="s">
        <v>31</v>
      </c>
      <c r="F10" s="8">
        <f>F88</f>
        <v>0</v>
      </c>
    </row>
    <row r="11" spans="1:17" x14ac:dyDescent="0.25">
      <c r="A11" s="38" t="s">
        <v>29</v>
      </c>
      <c r="B11" s="3" t="s">
        <v>56</v>
      </c>
      <c r="F11" s="8">
        <f>F94</f>
        <v>0</v>
      </c>
    </row>
    <row r="12" spans="1:17" s="36" customFormat="1" ht="15.75" thickBot="1" x14ac:dyDescent="0.3">
      <c r="A12" s="40"/>
      <c r="B12" s="41" t="s">
        <v>72</v>
      </c>
      <c r="C12" s="42"/>
      <c r="D12" s="42"/>
      <c r="E12" s="42"/>
      <c r="F12" s="43">
        <f>SUM(F4:F11)</f>
        <v>0</v>
      </c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1:17" ht="15.75" thickTop="1" x14ac:dyDescent="0.25">
      <c r="B13" s="22"/>
    </row>
    <row r="14" spans="1:17" ht="42.75" x14ac:dyDescent="0.25">
      <c r="B14" s="3" t="s">
        <v>69</v>
      </c>
    </row>
    <row r="15" spans="1:17" x14ac:dyDescent="0.25">
      <c r="A15" s="37"/>
      <c r="B15" s="22"/>
    </row>
    <row r="16" spans="1:17" s="5" customFormat="1" x14ac:dyDescent="0.25">
      <c r="A16" s="37" t="s">
        <v>22</v>
      </c>
      <c r="B16" s="22" t="s">
        <v>42</v>
      </c>
      <c r="C16" s="2"/>
      <c r="D16" s="2"/>
      <c r="E16" s="2"/>
      <c r="F16" s="8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</row>
    <row r="17" spans="1:17" x14ac:dyDescent="0.25">
      <c r="A17" s="39"/>
      <c r="B17" s="11"/>
    </row>
    <row r="18" spans="1:17" ht="72" x14ac:dyDescent="0.25">
      <c r="A18" s="38">
        <v>1</v>
      </c>
      <c r="B18" s="46" t="s">
        <v>43</v>
      </c>
      <c r="C18" s="2" t="s">
        <v>44</v>
      </c>
      <c r="D18" s="2">
        <v>1</v>
      </c>
      <c r="F18" s="8">
        <f>D18*E18</f>
        <v>0</v>
      </c>
    </row>
    <row r="19" spans="1:17" x14ac:dyDescent="0.25">
      <c r="B19" s="46"/>
    </row>
    <row r="20" spans="1:17" ht="27" customHeight="1" x14ac:dyDescent="0.25">
      <c r="A20" s="38">
        <v>2</v>
      </c>
      <c r="B20" s="46" t="s">
        <v>45</v>
      </c>
      <c r="C20" s="2" t="s">
        <v>44</v>
      </c>
      <c r="D20" s="2">
        <v>1</v>
      </c>
      <c r="F20" s="8">
        <f>D20*E20</f>
        <v>0</v>
      </c>
    </row>
    <row r="21" spans="1:17" x14ac:dyDescent="0.25">
      <c r="B21" s="46"/>
    </row>
    <row r="22" spans="1:17" ht="29.25" x14ac:dyDescent="0.25">
      <c r="A22" s="38">
        <v>3</v>
      </c>
      <c r="B22" s="46" t="s">
        <v>46</v>
      </c>
      <c r="C22" s="2" t="s">
        <v>44</v>
      </c>
      <c r="F22" s="8">
        <f>D22*E22</f>
        <v>0</v>
      </c>
    </row>
    <row r="23" spans="1:17" x14ac:dyDescent="0.25">
      <c r="B23" s="46" t="s">
        <v>59</v>
      </c>
    </row>
    <row r="24" spans="1:17" ht="29.25" x14ac:dyDescent="0.25">
      <c r="A24" s="38">
        <v>4</v>
      </c>
      <c r="B24" s="46" t="s">
        <v>47</v>
      </c>
      <c r="C24" s="2" t="s">
        <v>44</v>
      </c>
      <c r="F24" s="8">
        <f>D24*E24</f>
        <v>0</v>
      </c>
    </row>
    <row r="25" spans="1:17" x14ac:dyDescent="0.25">
      <c r="B25" s="46" t="s">
        <v>59</v>
      </c>
    </row>
    <row r="26" spans="1:17" ht="29.25" x14ac:dyDescent="0.25">
      <c r="A26" s="38">
        <v>5</v>
      </c>
      <c r="B26" s="46" t="s">
        <v>60</v>
      </c>
      <c r="C26" s="2" t="s">
        <v>44</v>
      </c>
      <c r="F26" s="8">
        <f>D26*E26</f>
        <v>0</v>
      </c>
    </row>
    <row r="27" spans="1:17" x14ac:dyDescent="0.25">
      <c r="B27" s="46" t="s">
        <v>61</v>
      </c>
    </row>
    <row r="28" spans="1:17" ht="42.75" x14ac:dyDescent="0.25">
      <c r="A28" s="39">
        <v>6</v>
      </c>
      <c r="B28" s="3" t="s">
        <v>62</v>
      </c>
      <c r="C28" s="2" t="s">
        <v>44</v>
      </c>
      <c r="D28" s="16">
        <v>1</v>
      </c>
      <c r="E28" s="16"/>
      <c r="F28" s="8">
        <f t="shared" ref="F28" si="0">E28*D28</f>
        <v>0</v>
      </c>
    </row>
    <row r="29" spans="1:17" s="5" customFormat="1" ht="15.75" thickBot="1" x14ac:dyDescent="0.3">
      <c r="A29" s="40"/>
      <c r="B29" s="41" t="s">
        <v>20</v>
      </c>
      <c r="C29" s="42"/>
      <c r="D29" s="42"/>
      <c r="E29" s="42"/>
      <c r="F29" s="43">
        <f>SUM(F17:F28)</f>
        <v>0</v>
      </c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 ht="15.75" thickTop="1" x14ac:dyDescent="0.25">
      <c r="B30" s="24"/>
      <c r="C30" s="23"/>
      <c r="D30" s="16"/>
      <c r="E30" s="15"/>
      <c r="F30" s="17"/>
    </row>
    <row r="31" spans="1:17" x14ac:dyDescent="0.25">
      <c r="A31" s="37" t="s">
        <v>23</v>
      </c>
      <c r="B31" s="22" t="s">
        <v>5</v>
      </c>
    </row>
    <row r="32" spans="1:17" ht="51" x14ac:dyDescent="0.25">
      <c r="B32" s="11" t="s">
        <v>17</v>
      </c>
    </row>
    <row r="33" spans="1:17" ht="51" x14ac:dyDescent="0.25">
      <c r="B33" s="11" t="s">
        <v>18</v>
      </c>
    </row>
    <row r="34" spans="1:17" x14ac:dyDescent="0.25">
      <c r="A34" s="38" t="s">
        <v>32</v>
      </c>
      <c r="B34" s="25" t="s">
        <v>9</v>
      </c>
      <c r="C34" s="2" t="s">
        <v>3</v>
      </c>
      <c r="D34" s="2">
        <v>25</v>
      </c>
      <c r="F34" s="8">
        <f>E34*D34</f>
        <v>0</v>
      </c>
      <c r="H34" s="9"/>
    </row>
    <row r="35" spans="1:17" x14ac:dyDescent="0.25">
      <c r="B35" s="25"/>
      <c r="H35" s="9"/>
    </row>
    <row r="36" spans="1:17" ht="57.75" x14ac:dyDescent="0.25">
      <c r="A36" s="38" t="s">
        <v>33</v>
      </c>
      <c r="B36" s="25" t="s">
        <v>64</v>
      </c>
      <c r="C36" s="2" t="s">
        <v>0</v>
      </c>
      <c r="D36" s="2">
        <v>137</v>
      </c>
      <c r="F36" s="8">
        <f t="shared" ref="F36:F44" si="1">E36*D36</f>
        <v>0</v>
      </c>
      <c r="H36" s="9"/>
    </row>
    <row r="37" spans="1:17" x14ac:dyDescent="0.25">
      <c r="B37" s="25"/>
      <c r="H37" s="9"/>
    </row>
    <row r="38" spans="1:17" ht="57.75" x14ac:dyDescent="0.25">
      <c r="A38" s="38" t="s">
        <v>34</v>
      </c>
      <c r="B38" s="25" t="s">
        <v>65</v>
      </c>
      <c r="C38" s="2" t="s">
        <v>3</v>
      </c>
      <c r="D38" s="2">
        <v>25</v>
      </c>
      <c r="F38" s="8">
        <f t="shared" si="1"/>
        <v>0</v>
      </c>
      <c r="H38" s="9"/>
    </row>
    <row r="39" spans="1:17" x14ac:dyDescent="0.25">
      <c r="B39" s="25"/>
      <c r="H39" s="9"/>
    </row>
    <row r="40" spans="1:17" ht="42.75" x14ac:dyDescent="0.25">
      <c r="A40" s="38">
        <v>4</v>
      </c>
      <c r="B40" s="13" t="s">
        <v>63</v>
      </c>
      <c r="C40" s="14" t="s">
        <v>10</v>
      </c>
      <c r="D40" s="16">
        <f>D36-D42</f>
        <v>66.28</v>
      </c>
      <c r="E40" s="16"/>
      <c r="F40" s="8">
        <f t="shared" si="1"/>
        <v>0</v>
      </c>
      <c r="H40" s="9"/>
    </row>
    <row r="41" spans="1:17" x14ac:dyDescent="0.25">
      <c r="B41" s="13"/>
      <c r="C41" s="14"/>
      <c r="D41" s="16"/>
      <c r="E41" s="16"/>
      <c r="H41" s="9"/>
    </row>
    <row r="42" spans="1:17" ht="28.5" x14ac:dyDescent="0.25">
      <c r="A42" s="38" t="s">
        <v>36</v>
      </c>
      <c r="B42" s="13" t="s">
        <v>66</v>
      </c>
      <c r="C42" s="14" t="s">
        <v>10</v>
      </c>
      <c r="D42" s="16">
        <f>D36-D56-D58-D60-0.72*25*2</f>
        <v>70.72</v>
      </c>
      <c r="E42" s="16"/>
      <c r="F42" s="8">
        <f t="shared" si="1"/>
        <v>0</v>
      </c>
    </row>
    <row r="43" spans="1:17" x14ac:dyDescent="0.25">
      <c r="B43" s="13"/>
      <c r="C43" s="14"/>
      <c r="D43" s="16"/>
      <c r="E43" s="16"/>
    </row>
    <row r="44" spans="1:17" s="5" customFormat="1" ht="57" x14ac:dyDescent="0.25">
      <c r="A44" s="39" t="s">
        <v>37</v>
      </c>
      <c r="B44" s="13" t="s">
        <v>73</v>
      </c>
      <c r="C44" s="14" t="s">
        <v>1</v>
      </c>
      <c r="D44" s="16">
        <v>50</v>
      </c>
      <c r="E44" s="16"/>
      <c r="F44" s="8">
        <f t="shared" si="1"/>
        <v>0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 s="5" customFormat="1" ht="15.75" thickBot="1" x14ac:dyDescent="0.3">
      <c r="A45" s="40"/>
      <c r="B45" s="41" t="s">
        <v>20</v>
      </c>
      <c r="C45" s="42"/>
      <c r="D45" s="42"/>
      <c r="E45" s="42"/>
      <c r="F45" s="43">
        <f>SUM(F34:F44)</f>
        <v>0</v>
      </c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 ht="15.75" thickTop="1" x14ac:dyDescent="0.25"/>
    <row r="47" spans="1:17" x14ac:dyDescent="0.25">
      <c r="A47" s="37" t="s">
        <v>30</v>
      </c>
      <c r="B47" s="21" t="s">
        <v>13</v>
      </c>
      <c r="C47" s="14"/>
      <c r="D47" s="16"/>
      <c r="E47" s="16"/>
    </row>
    <row r="48" spans="1:17" ht="28.5" x14ac:dyDescent="0.25">
      <c r="A48" s="38" t="s">
        <v>32</v>
      </c>
      <c r="B48" s="13" t="s">
        <v>40</v>
      </c>
      <c r="C48" s="14" t="s">
        <v>11</v>
      </c>
      <c r="D48" s="2">
        <v>31.3</v>
      </c>
      <c r="E48" s="16"/>
      <c r="F48" s="26">
        <f>E48*D48</f>
        <v>0</v>
      </c>
    </row>
    <row r="49" spans="1:17" x14ac:dyDescent="0.25">
      <c r="B49" s="13"/>
      <c r="C49" s="14"/>
      <c r="E49" s="16"/>
      <c r="F49" s="26"/>
    </row>
    <row r="50" spans="1:17" ht="28.5" x14ac:dyDescent="0.25">
      <c r="A50" s="38" t="s">
        <v>33</v>
      </c>
      <c r="B50" s="20" t="s">
        <v>19</v>
      </c>
      <c r="C50" s="14" t="s">
        <v>11</v>
      </c>
      <c r="D50" s="2">
        <v>71.2</v>
      </c>
      <c r="E50" s="16"/>
      <c r="F50" s="26">
        <f t="shared" ref="F50:F52" si="2">E50*D50</f>
        <v>0</v>
      </c>
    </row>
    <row r="51" spans="1:17" x14ac:dyDescent="0.25">
      <c r="B51" s="20"/>
      <c r="C51" s="14"/>
      <c r="E51" s="16"/>
      <c r="F51" s="26"/>
    </row>
    <row r="52" spans="1:17" ht="28.5" x14ac:dyDescent="0.25">
      <c r="A52" s="38">
        <v>3</v>
      </c>
      <c r="B52" s="20" t="s">
        <v>14</v>
      </c>
      <c r="C52" s="14" t="s">
        <v>12</v>
      </c>
      <c r="D52" s="2">
        <v>50</v>
      </c>
      <c r="F52" s="26">
        <f t="shared" si="2"/>
        <v>0</v>
      </c>
    </row>
    <row r="53" spans="1:17" s="5" customFormat="1" ht="15.75" thickBot="1" x14ac:dyDescent="0.3">
      <c r="A53" s="40"/>
      <c r="B53" s="41" t="s">
        <v>20</v>
      </c>
      <c r="C53" s="42"/>
      <c r="D53" s="42"/>
      <c r="E53" s="42"/>
      <c r="F53" s="43">
        <f>SUM(F48:F52)</f>
        <v>0</v>
      </c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 ht="15.75" thickTop="1" x14ac:dyDescent="0.25">
      <c r="B54" s="20"/>
    </row>
    <row r="55" spans="1:17" x14ac:dyDescent="0.25">
      <c r="A55" s="37" t="s">
        <v>24</v>
      </c>
      <c r="B55" s="31" t="s">
        <v>26</v>
      </c>
      <c r="C55" s="28"/>
      <c r="D55" s="29"/>
      <c r="E55" s="29"/>
      <c r="F55" s="26"/>
    </row>
    <row r="56" spans="1:17" ht="28.5" x14ac:dyDescent="0.25">
      <c r="A56" s="38" t="s">
        <v>32</v>
      </c>
      <c r="B56" s="30" t="s">
        <v>53</v>
      </c>
      <c r="C56" s="14" t="s">
        <v>10</v>
      </c>
      <c r="D56" s="2">
        <v>3.7</v>
      </c>
      <c r="E56" s="29"/>
      <c r="F56" s="26">
        <f>E56*D56</f>
        <v>0</v>
      </c>
    </row>
    <row r="57" spans="1:17" x14ac:dyDescent="0.25">
      <c r="B57" s="30"/>
      <c r="C57" s="14"/>
      <c r="E57" s="29"/>
      <c r="F57" s="26"/>
    </row>
    <row r="58" spans="1:17" ht="28.5" x14ac:dyDescent="0.25">
      <c r="A58" s="38" t="s">
        <v>33</v>
      </c>
      <c r="B58" s="30" t="s">
        <v>16</v>
      </c>
      <c r="C58" s="14" t="s">
        <v>10</v>
      </c>
      <c r="D58" s="2">
        <v>15.9</v>
      </c>
      <c r="E58" s="29"/>
      <c r="F58" s="26">
        <f t="shared" ref="F58:F66" si="3">E58*D58</f>
        <v>0</v>
      </c>
    </row>
    <row r="59" spans="1:17" x14ac:dyDescent="0.25">
      <c r="B59" s="30"/>
      <c r="C59" s="14"/>
      <c r="E59" s="29"/>
      <c r="F59" s="26"/>
    </row>
    <row r="60" spans="1:17" s="5" customFormat="1" ht="28.5" x14ac:dyDescent="0.25">
      <c r="A60" s="39" t="s">
        <v>34</v>
      </c>
      <c r="B60" s="30" t="s">
        <v>49</v>
      </c>
      <c r="C60" s="14" t="s">
        <v>10</v>
      </c>
      <c r="D60" s="2">
        <v>10.68</v>
      </c>
      <c r="E60" s="29"/>
      <c r="F60" s="26">
        <f t="shared" si="3"/>
        <v>0</v>
      </c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1:17" s="5" customFormat="1" x14ac:dyDescent="0.25">
      <c r="A61" s="39"/>
      <c r="B61" s="30"/>
      <c r="C61" s="14"/>
      <c r="D61" s="2"/>
      <c r="E61" s="29"/>
      <c r="F61" s="26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1:17" s="5" customFormat="1" ht="42.75" x14ac:dyDescent="0.25">
      <c r="A62" s="39" t="s">
        <v>35</v>
      </c>
      <c r="B62" s="27" t="s">
        <v>15</v>
      </c>
      <c r="C62" s="28" t="s">
        <v>2</v>
      </c>
      <c r="D62" s="29">
        <v>975</v>
      </c>
      <c r="E62" s="29"/>
      <c r="F62" s="26">
        <f t="shared" si="3"/>
        <v>0</v>
      </c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1:17" s="5" customFormat="1" x14ac:dyDescent="0.25">
      <c r="A63" s="39"/>
      <c r="B63" s="27"/>
      <c r="C63" s="28"/>
      <c r="D63" s="29"/>
      <c r="E63" s="29"/>
      <c r="F63" s="26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17" s="5" customFormat="1" ht="42.75" x14ac:dyDescent="0.25">
      <c r="A64" s="39" t="s">
        <v>36</v>
      </c>
      <c r="B64" s="27" t="s">
        <v>38</v>
      </c>
      <c r="C64" s="28" t="s">
        <v>2</v>
      </c>
      <c r="D64" s="29">
        <v>0</v>
      </c>
      <c r="E64" s="29"/>
      <c r="F64" s="26">
        <f t="shared" si="3"/>
        <v>0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1:17" s="5" customFormat="1" x14ac:dyDescent="0.25">
      <c r="A65" s="39"/>
      <c r="B65" s="27"/>
      <c r="C65" s="28"/>
      <c r="D65" s="29"/>
      <c r="E65" s="29"/>
      <c r="F65" s="26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1:17" s="5" customFormat="1" ht="42.75" x14ac:dyDescent="0.25">
      <c r="A66" s="39" t="s">
        <v>37</v>
      </c>
      <c r="B66" s="30" t="s">
        <v>39</v>
      </c>
      <c r="C66" s="28" t="s">
        <v>2</v>
      </c>
      <c r="D66" s="29">
        <v>485</v>
      </c>
      <c r="E66" s="29"/>
      <c r="F66" s="26">
        <f t="shared" si="3"/>
        <v>0</v>
      </c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7" s="5" customFormat="1" ht="15.75" thickBot="1" x14ac:dyDescent="0.3">
      <c r="A67" s="40"/>
      <c r="B67" s="41" t="s">
        <v>20</v>
      </c>
      <c r="C67" s="42"/>
      <c r="D67" s="42"/>
      <c r="E67" s="42"/>
      <c r="F67" s="43">
        <f>SUM(F56:F66)</f>
        <v>0</v>
      </c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7" ht="15.75" thickTop="1" x14ac:dyDescent="0.25"/>
    <row r="69" spans="1:17" x14ac:dyDescent="0.25">
      <c r="A69" s="37" t="s">
        <v>25</v>
      </c>
      <c r="B69" s="22" t="s">
        <v>6</v>
      </c>
      <c r="E69" s="16"/>
      <c r="F69" s="17"/>
    </row>
    <row r="70" spans="1:17" x14ac:dyDescent="0.25">
      <c r="E70" s="16"/>
      <c r="F70" s="17"/>
    </row>
    <row r="71" spans="1:17" ht="28.5" x14ac:dyDescent="0.25">
      <c r="A71" s="38" t="s">
        <v>32</v>
      </c>
      <c r="B71" s="3" t="s">
        <v>58</v>
      </c>
      <c r="C71" s="2" t="s">
        <v>4</v>
      </c>
      <c r="D71" s="2">
        <v>6</v>
      </c>
      <c r="E71" s="16"/>
      <c r="F71" s="17">
        <f t="shared" ref="F71:F73" si="4">E71*D71</f>
        <v>0</v>
      </c>
    </row>
    <row r="72" spans="1:17" x14ac:dyDescent="0.25">
      <c r="E72" s="16"/>
      <c r="F72" s="17"/>
    </row>
    <row r="73" spans="1:17" ht="85.5" x14ac:dyDescent="0.25">
      <c r="A73" s="38" t="s">
        <v>33</v>
      </c>
      <c r="B73" s="3" t="s">
        <v>70</v>
      </c>
      <c r="C73" s="14" t="s">
        <v>11</v>
      </c>
      <c r="D73" s="2">
        <v>61.7</v>
      </c>
      <c r="F73" s="17">
        <f t="shared" si="4"/>
        <v>0</v>
      </c>
    </row>
    <row r="74" spans="1:17" s="5" customFormat="1" ht="15.75" thickBot="1" x14ac:dyDescent="0.3">
      <c r="A74" s="40"/>
      <c r="B74" s="41" t="s">
        <v>20</v>
      </c>
      <c r="C74" s="42"/>
      <c r="D74" s="42"/>
      <c r="E74" s="42"/>
      <c r="F74" s="43">
        <f>SUM(F70:F73)</f>
        <v>0</v>
      </c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 spans="1:17" ht="15.75" thickTop="1" x14ac:dyDescent="0.25"/>
    <row r="76" spans="1:17" x14ac:dyDescent="0.25">
      <c r="A76" s="37" t="s">
        <v>27</v>
      </c>
      <c r="B76" s="22" t="s">
        <v>7</v>
      </c>
      <c r="E76" s="16"/>
      <c r="F76" s="17"/>
    </row>
    <row r="77" spans="1:17" x14ac:dyDescent="0.25">
      <c r="E77" s="16"/>
      <c r="F77" s="17"/>
    </row>
    <row r="78" spans="1:17" ht="42.75" x14ac:dyDescent="0.25">
      <c r="A78" s="38" t="s">
        <v>32</v>
      </c>
      <c r="B78" s="3" t="s">
        <v>67</v>
      </c>
      <c r="C78" s="2" t="s">
        <v>3</v>
      </c>
      <c r="D78" s="2">
        <v>25</v>
      </c>
      <c r="E78" s="16"/>
      <c r="F78" s="17">
        <f t="shared" ref="F78" si="5">E78*D78</f>
        <v>0</v>
      </c>
    </row>
    <row r="79" spans="1:17" s="5" customFormat="1" ht="15.75" thickBot="1" x14ac:dyDescent="0.3">
      <c r="A79" s="40"/>
      <c r="B79" s="41" t="s">
        <v>20</v>
      </c>
      <c r="C79" s="42"/>
      <c r="D79" s="42"/>
      <c r="E79" s="42"/>
      <c r="F79" s="43">
        <f>SUM(F77:F78)</f>
        <v>0</v>
      </c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 spans="1:17" ht="15.75" thickTop="1" x14ac:dyDescent="0.25"/>
    <row r="81" spans="1:17" x14ac:dyDescent="0.25">
      <c r="A81" s="37" t="s">
        <v>28</v>
      </c>
      <c r="B81" s="10" t="s">
        <v>31</v>
      </c>
      <c r="C81" s="7"/>
      <c r="E81" s="29"/>
      <c r="F81" s="26"/>
    </row>
    <row r="82" spans="1:17" ht="57" x14ac:dyDescent="0.25">
      <c r="A82" s="38" t="s">
        <v>32</v>
      </c>
      <c r="B82" s="30" t="s">
        <v>68</v>
      </c>
      <c r="C82" s="14" t="s">
        <v>12</v>
      </c>
      <c r="D82" s="2">
        <v>25</v>
      </c>
      <c r="E82" s="29"/>
      <c r="F82" s="26">
        <f>E82*D82</f>
        <v>0</v>
      </c>
    </row>
    <row r="83" spans="1:17" x14ac:dyDescent="0.25">
      <c r="B83" s="30"/>
      <c r="C83" s="14"/>
      <c r="E83" s="29"/>
      <c r="F83" s="26"/>
    </row>
    <row r="84" spans="1:17" ht="85.5" x14ac:dyDescent="0.25">
      <c r="A84" s="38" t="s">
        <v>33</v>
      </c>
      <c r="B84" s="47" t="s">
        <v>57</v>
      </c>
      <c r="C84" s="7" t="s">
        <v>3</v>
      </c>
      <c r="D84" s="2">
        <v>9</v>
      </c>
      <c r="E84" s="16"/>
      <c r="F84" s="26">
        <f t="shared" ref="F84:F86" si="6">E84*D84</f>
        <v>0</v>
      </c>
    </row>
    <row r="85" spans="1:17" x14ac:dyDescent="0.25">
      <c r="B85" s="47"/>
      <c r="C85" s="7"/>
      <c r="E85" s="16"/>
      <c r="F85" s="26"/>
    </row>
    <row r="86" spans="1:17" ht="28.5" x14ac:dyDescent="0.25">
      <c r="A86" s="38" t="s">
        <v>34</v>
      </c>
      <c r="B86" s="48" t="s">
        <v>50</v>
      </c>
      <c r="C86" s="7" t="s">
        <v>4</v>
      </c>
      <c r="D86" s="2">
        <v>1</v>
      </c>
      <c r="E86" s="16"/>
      <c r="F86" s="26">
        <f t="shared" si="6"/>
        <v>0</v>
      </c>
    </row>
    <row r="87" spans="1:17" x14ac:dyDescent="0.25">
      <c r="B87" s="6"/>
      <c r="C87" s="7"/>
      <c r="E87" s="16"/>
      <c r="F87" s="26"/>
    </row>
    <row r="88" spans="1:17" s="5" customFormat="1" ht="15.75" thickBot="1" x14ac:dyDescent="0.3">
      <c r="A88" s="40"/>
      <c r="B88" s="41" t="s">
        <v>20</v>
      </c>
      <c r="C88" s="42"/>
      <c r="D88" s="42"/>
      <c r="E88" s="42"/>
      <c r="F88" s="43">
        <f>SUM(F82:F86)</f>
        <v>0</v>
      </c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 spans="1:17" ht="15.75" thickTop="1" x14ac:dyDescent="0.25"/>
    <row r="90" spans="1:17" x14ac:dyDescent="0.25">
      <c r="A90" s="37" t="s">
        <v>29</v>
      </c>
      <c r="B90" s="32" t="s">
        <v>56</v>
      </c>
      <c r="C90" s="14"/>
      <c r="D90" s="16"/>
      <c r="E90" s="16"/>
      <c r="F90" s="33"/>
    </row>
    <row r="91" spans="1:17" ht="42.75" x14ac:dyDescent="0.25">
      <c r="A91" s="37"/>
      <c r="B91" s="20" t="s">
        <v>41</v>
      </c>
      <c r="C91" s="14"/>
      <c r="D91" s="16"/>
      <c r="E91" s="16"/>
      <c r="F91" s="33"/>
    </row>
    <row r="92" spans="1:17" ht="15" customHeight="1" x14ac:dyDescent="0.25">
      <c r="A92" s="37"/>
      <c r="B92" s="45"/>
      <c r="C92" s="45"/>
      <c r="D92" s="45"/>
      <c r="E92" s="45"/>
      <c r="F92" s="45">
        <f>0.05*(F88+F79+F74+F67+F53+F45+F29)</f>
        <v>0</v>
      </c>
      <c r="G92" s="45"/>
    </row>
    <row r="93" spans="1:17" x14ac:dyDescent="0.25">
      <c r="A93" s="39"/>
      <c r="B93" s="20"/>
      <c r="C93" s="14"/>
      <c r="D93" s="16"/>
      <c r="E93" s="16"/>
      <c r="F93" s="17"/>
    </row>
    <row r="94" spans="1:17" ht="15.75" thickBot="1" x14ac:dyDescent="0.3">
      <c r="A94" s="40"/>
      <c r="B94" s="41" t="s">
        <v>20</v>
      </c>
      <c r="C94" s="42"/>
      <c r="D94" s="42"/>
      <c r="E94" s="42"/>
      <c r="F94" s="43">
        <f>SUM(F91:F93)</f>
        <v>0</v>
      </c>
    </row>
    <row r="95" spans="1:17" ht="15.75" thickTop="1" x14ac:dyDescent="0.25"/>
    <row r="96" spans="1:17" x14ac:dyDescent="0.25">
      <c r="G96" s="12"/>
    </row>
    <row r="99" spans="1:17" x14ac:dyDescent="0.25">
      <c r="B99" s="34"/>
      <c r="C99" s="14"/>
      <c r="D99" s="16"/>
      <c r="E99" s="16"/>
      <c r="F99" s="17"/>
    </row>
    <row r="100" spans="1:17" x14ac:dyDescent="0.25">
      <c r="B100" s="34"/>
      <c r="C100" s="14"/>
      <c r="D100" s="16"/>
      <c r="E100" s="16"/>
      <c r="F100" s="17"/>
    </row>
    <row r="101" spans="1:17" s="5" customFormat="1" x14ac:dyDescent="0.25">
      <c r="A101" s="39"/>
      <c r="B101" s="34"/>
      <c r="C101" s="19"/>
      <c r="D101" s="44"/>
      <c r="E101" s="19"/>
      <c r="F101" s="18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 spans="1:17" s="5" customFormat="1" x14ac:dyDescent="0.25">
      <c r="A102" s="39"/>
      <c r="C102" s="14"/>
      <c r="D102" s="16"/>
      <c r="E102" s="16"/>
      <c r="F102" s="17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 spans="1:17" s="5" customFormat="1" x14ac:dyDescent="0.25">
      <c r="A103" s="39"/>
      <c r="B103" s="34"/>
      <c r="C103" s="14"/>
      <c r="D103" s="16"/>
      <c r="E103" s="16"/>
      <c r="F103" s="17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 spans="1:17" s="5" customFormat="1" x14ac:dyDescent="0.25">
      <c r="A104" s="39"/>
      <c r="B104" s="34"/>
      <c r="C104" s="14"/>
      <c r="D104" s="16"/>
      <c r="E104" s="16"/>
      <c r="F104" s="17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 spans="1:17" s="5" customFormat="1" x14ac:dyDescent="0.25">
      <c r="A105" s="39"/>
      <c r="B105" s="34"/>
      <c r="C105" s="14"/>
      <c r="D105" s="16"/>
      <c r="E105" s="16"/>
      <c r="F105" s="17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7" spans="1:17" ht="75" customHeight="1" x14ac:dyDescent="0.25"/>
    <row r="112" spans="1:17" s="5" customFormat="1" x14ac:dyDescent="0.25">
      <c r="A112" s="39"/>
      <c r="B112" s="3"/>
      <c r="C112" s="2"/>
      <c r="D112" s="2"/>
      <c r="E112" s="2"/>
      <c r="F112" s="8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 spans="1:17" s="5" customFormat="1" x14ac:dyDescent="0.25">
      <c r="A113" s="39"/>
      <c r="B113" s="3"/>
      <c r="C113" s="2"/>
      <c r="D113" s="2"/>
      <c r="E113" s="2"/>
      <c r="F113" s="8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15"/>
  <sheetViews>
    <sheetView tabSelected="1" workbookViewId="0">
      <selection activeCell="B4" sqref="B4"/>
    </sheetView>
  </sheetViews>
  <sheetFormatPr defaultRowHeight="15" x14ac:dyDescent="0.25"/>
  <cols>
    <col min="1" max="1" width="9.140625" style="36"/>
    <col min="2" max="2" width="55.85546875" style="36" customWidth="1"/>
    <col min="3" max="16384" width="9.140625" style="36"/>
  </cols>
  <sheetData>
    <row r="4" spans="2:4" x14ac:dyDescent="0.25">
      <c r="B4" s="53" t="s">
        <v>77</v>
      </c>
      <c r="C4" s="53"/>
      <c r="D4" s="53"/>
    </row>
    <row r="5" spans="2:4" x14ac:dyDescent="0.25">
      <c r="B5" s="53"/>
      <c r="C5" s="53"/>
      <c r="D5" s="53"/>
    </row>
    <row r="6" spans="2:4" ht="15.75" customHeight="1" x14ac:dyDescent="0.25">
      <c r="B6" s="54" t="s">
        <v>48</v>
      </c>
      <c r="C6" s="53"/>
      <c r="D6" s="55">
        <f>'Odsek 1'!F12</f>
        <v>0</v>
      </c>
    </row>
    <row r="7" spans="2:4" x14ac:dyDescent="0.25">
      <c r="B7" s="53"/>
      <c r="C7" s="53"/>
      <c r="D7" s="55"/>
    </row>
    <row r="8" spans="2:4" x14ac:dyDescent="0.25">
      <c r="B8" s="54" t="s">
        <v>72</v>
      </c>
      <c r="C8" s="53"/>
      <c r="D8" s="55">
        <f>'Odsek 2'!F12</f>
        <v>0</v>
      </c>
    </row>
    <row r="9" spans="2:4" x14ac:dyDescent="0.25">
      <c r="B9" s="53"/>
      <c r="C9" s="53"/>
      <c r="D9" s="55"/>
    </row>
    <row r="10" spans="2:4" x14ac:dyDescent="0.25">
      <c r="B10" s="53" t="s">
        <v>74</v>
      </c>
      <c r="C10" s="53"/>
      <c r="D10" s="55">
        <f>D6+D8</f>
        <v>0</v>
      </c>
    </row>
    <row r="11" spans="2:4" x14ac:dyDescent="0.25">
      <c r="B11" s="53"/>
      <c r="C11" s="53"/>
      <c r="D11" s="55"/>
    </row>
    <row r="12" spans="2:4" x14ac:dyDescent="0.25">
      <c r="B12" s="53" t="s">
        <v>75</v>
      </c>
      <c r="C12" s="53"/>
      <c r="D12" s="55">
        <f>D10*0.22</f>
        <v>0</v>
      </c>
    </row>
    <row r="13" spans="2:4" x14ac:dyDescent="0.25">
      <c r="B13" s="53"/>
      <c r="C13" s="53"/>
      <c r="D13" s="55"/>
    </row>
    <row r="14" spans="2:4" x14ac:dyDescent="0.25">
      <c r="B14" s="53" t="s">
        <v>76</v>
      </c>
      <c r="C14" s="53"/>
      <c r="D14" s="55">
        <f>D10+D12</f>
        <v>0</v>
      </c>
    </row>
    <row r="15" spans="2:4" x14ac:dyDescent="0.25">
      <c r="B15" s="53"/>
      <c r="C15" s="53"/>
      <c r="D15" s="5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3</vt:i4>
      </vt:variant>
      <vt:variant>
        <vt:lpstr>Imenovani obsegi</vt:lpstr>
      </vt:variant>
      <vt:variant>
        <vt:i4>1</vt:i4>
      </vt:variant>
    </vt:vector>
  </HeadingPairs>
  <TitlesOfParts>
    <vt:vector size="4" baseType="lpstr">
      <vt:lpstr>Odsek 1</vt:lpstr>
      <vt:lpstr>Odsek 2</vt:lpstr>
      <vt:lpstr>Rekapitulacija</vt:lpstr>
      <vt:lpstr>'Odsek 1'!Področje_tiskanja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Tea Jenkole</cp:lastModifiedBy>
  <cp:lastPrinted>2017-02-20T18:50:05Z</cp:lastPrinted>
  <dcterms:created xsi:type="dcterms:W3CDTF">2014-10-26T21:45:20Z</dcterms:created>
  <dcterms:modified xsi:type="dcterms:W3CDTF">2017-06-14T10:15:01Z</dcterms:modified>
</cp:coreProperties>
</file>